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'Лист1'!$A$1:$I$326</definedName>
  </definedNames>
  <calcPr fullCalcOnLoad="1"/>
</workbook>
</file>

<file path=xl/sharedStrings.xml><?xml version="1.0" encoding="utf-8"?>
<sst xmlns="http://schemas.openxmlformats.org/spreadsheetml/2006/main" count="1006" uniqueCount="289">
  <si>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30 -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</si>
  <si>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34,36 -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</si>
  <si>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Соборності, 7 -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</si>
  <si>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Курчатова, 2 -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</si>
  <si>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Курчатова, 3 -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</si>
  <si>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Курчатова, 4 -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</si>
  <si>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</si>
  <si>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7/проспект Соборності, 5-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</si>
  <si>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Миру, 16 -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</si>
  <si>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Шкільний, 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</si>
  <si>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15 -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</si>
  <si>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Миру, 8 -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</si>
  <si>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Соборності, 1 -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</si>
  <si>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13 -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</si>
  <si>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15 -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</si>
  <si>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19 -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</si>
  <si>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29 -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</si>
  <si>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Цвіточний, 7 -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</si>
  <si>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Цвіточний, 13А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</si>
  <si>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Цвіточний, 16 -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</si>
  <si>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Дружби народів, 29 -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</si>
  <si>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Дружби народів, 52,54,56 -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</si>
  <si>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Енергобудівників, 11 -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</si>
  <si>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Енергобудівників, 15 -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</si>
  <si>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12/проспект Соборності, 6-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</si>
  <si>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Соборності, 2-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</si>
  <si>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Шевченко, 2 -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</si>
  <si>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Шевченко, 12 -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</si>
  <si>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Шевченко, 10 -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</si>
  <si>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Шевченко, 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</si>
  <si>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проспект Незалежності, 20/вулиця Енергобудівників, 7 -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</si>
  <si>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39 -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</si>
  <si>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41 -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</si>
  <si>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45 -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</si>
  <si>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47 -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</si>
  <si>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Набережна енергетиків, 49 -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</si>
  <si>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Молодіжна, 2а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</si>
  <si>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Енергобудівників, 4 - КЕКВ 3141</t>
  </si>
  <si>
    <t>Реконструкція приміщень №103,104 будівлі за адресою вулиця Дружби народів, 5 під квартири м. Южноукраїнськ, Миколаївська область, в тому числі розробка ПКД - КЕКВ 3141</t>
  </si>
  <si>
    <t>Розробка проектно-кошторисної документації по треконструкції внутрішньобудинкових електричних мереж житлового будинку за адресою вулиця Дружби народів,52 м. Южноукраїнськ, Миколаївська область- КЕКВ 3141</t>
  </si>
  <si>
    <t>Розробка проектно-кошторисної документації по треконструкції внутрішньобудинкових електричних мереж житлового будинку за адресою вулиця Дружби народів,56 м. Южноукраїнськ, Миколаївська область- КЕКВ 3141</t>
  </si>
  <si>
    <t>Коригування проектно-кошторисної документації, проведення державної експертизи та проведення інженерго-геологічних вишукувань по обєкту "Реконструкція гуртожитку №6 під житло за адресою вул. Комсомольська, 3 м. Южноукраїнськ, Миколаївська область- КЕКВ 3141</t>
  </si>
  <si>
    <t>друге півріччя 2016</t>
  </si>
  <si>
    <t>Проведення технічного обстеження та розробка проектно-кошторисної документації по реконструкції приміщення № 103 (кімнати 1, 2, 5, 6) будівлі за адресою: вул. Дружби Народів, 56 під квартиру у м.Южноукраїнську Миколаївської області - КЕКВ 3142</t>
  </si>
  <si>
    <t>Проведення технічного обстеження та розробка проектно-кошторисної документації по реконструкції приміщень № 107, 109, 111 будівлі за адресою: вул. Дружби Народів, 8 під квартиру у м.Южноукраїнську Миколаївської області - КЕКВ 3142</t>
  </si>
  <si>
    <t>Реконструкція приміщень адміністративної частини будівлі за адресою: вул. Миру, 11, в тому числі розробка проектно-кошторисної документації у м.Южноукраїнську Миколаївської області - КЕКВ 3142</t>
  </si>
  <si>
    <t>Коригування  проектно-кошторисної документації з урахуванням повторної експертизи по об'єкту: "Реконструкція напірної господарчо-побутової каналізації від КНС-3 до стадіона Олімп м. Южноукраїнськ Миколаївської області"  - КЕКВ 3142</t>
  </si>
  <si>
    <t>Реконструкція нежитлової будівлі магазину «Світанок» під адміністративну будівлю за адресою: вул. Курчатова, 9 м. Южноукраїнська Миколаївської області, в тому числі розробка проектно-кошторисної документації  з урахуванням експертизи  - КЕКВ 3142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</si>
  <si>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45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</si>
  <si>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41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</si>
  <si>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39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</si>
  <si>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37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</si>
  <si>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Молодіжна, 7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</si>
  <si>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Молодіжна, 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</si>
  <si>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Молодіжна, 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</si>
  <si>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26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</si>
  <si>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24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</si>
  <si>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</si>
  <si>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</si>
  <si>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12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</si>
  <si>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10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</si>
  <si>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</si>
  <si>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</si>
  <si>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</si>
  <si>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</si>
  <si>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</si>
  <si>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Шевченко,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</si>
  <si>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35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</si>
  <si>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29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</si>
  <si>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27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</si>
  <si>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23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</si>
  <si>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21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</si>
  <si>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19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</si>
  <si>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20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</si>
  <si>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18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</si>
  <si>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Енергобудівників, 3 -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</si>
  <si>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вулиця Дружби народів, 42 4 -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</si>
  <si>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бульвар Шевченко, 9 - КЕКВ 3141</t>
  </si>
  <si>
    <t>Поточний ремонт будівлі ТРП-1 за адресою вул. Дружби народів, 22а - КЕКВ 2240</t>
  </si>
  <si>
    <t>Розробка проектно-кошторисної документації та проведення експертизи за обєктом "Капітальнийремонт приміщення ТРП №7 для улаштування лабораторії з виробничого контролю безпечності та якості питної води за адресою вул. Дружби народів, 15 д м. Южноукраїнськ, Миколаївська область" - КЕКВ 3132</t>
  </si>
  <si>
    <t>Програма капітального будівництва житлово-комунального господарства та соціальної інфраструктури м. Южноукраїнська на 2016-2020роки - КТКВК 070201</t>
  </si>
  <si>
    <t>Програма реформування і розвитку житлово - комунального господарства міста Южноукраїнськ на 2016-2020 роки , Програма капітального будівництва житлово-комунального господарства та соціальної інфраструктури м. Южноукраїнська на 2016-2020роки - КТКВК 100102</t>
  </si>
  <si>
    <t>Програма розвитку дорожнього руху та його безпеки в м. Южноукраїнську на 2013-2017 роки - КТКВК 170703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</si>
  <si>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роки, Програма розвитку дорожнього руху та його безпеки в м. Южноукраїнську на 2013-2017 роки  - КТКВК 170703</t>
  </si>
  <si>
    <t>Програма капітального будівництва житлово-комунального господарства та соціальної інфраструктури м. Южноукраїнська на 2016-2020роки  - КТКВК 100202</t>
  </si>
  <si>
    <t>Програма реформування і розвитку житлово - комунального господарства міста Южноукраїнськ на 2016-2020 роки, Програма управління майном комунальної форми власності м. Южноукраїнська на 2015-2019 роки, Програма профілактики злочинності та вдосконалення системи захисту конституційних прав і свобод громадян в м. Южноукраїнську на 2016 рік, Програма приватизації майна комунальної власності територіальної громади м. Южноукраїнська на 2015-2017 роки, Програма капітального будівництва об'єктів житлово-комунального господарства та соціальної інфраструктури міста Южноукраїнськ на 2016-2020 роки - КТКВК 180109</t>
  </si>
  <si>
    <t xml:space="preserve">Програма реформування і розвитку житлово - комунального господарства міста Южноукраїнськ на 2016-2020 роки, , Програма капітального будівництва об'єктів житлово-комунального господарства та соціальної інфраструктури міста Южноукраїнськ на 2016-2020 роки  - КТКВК 100201 </t>
  </si>
  <si>
    <t>Програма охорони довкілля та раціонального природокористування міста Южноукраїнськ на 2016-2020 роки - КТКВК 240601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</si>
  <si>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 бу-р Шкільний, 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</si>
  <si>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 вул. Набережна Енергетиків, 15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</si>
  <si>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 бу-р Шкільний, 6</t>
  </si>
  <si>
    <t>Голова комітету з конкурсних торгів   Пачкова Н.І.___________</t>
  </si>
  <si>
    <r>
      <t>Секретар комітету з конкурсних торгів </t>
    </r>
    <r>
      <rPr>
        <b/>
        <u val="single"/>
        <sz val="12"/>
        <rFont val="Times New Roman"/>
        <family val="1"/>
      </rPr>
      <t>Кононова Т.Д.</t>
    </r>
    <r>
      <rPr>
        <u val="single"/>
        <sz val="12"/>
        <rFont val="Times New Roman"/>
        <family val="1"/>
      </rPr>
      <t xml:space="preserve"> _________  __</t>
    </r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</si>
  <si>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</si>
  <si>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</si>
  <si>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Соборності,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</si>
  <si>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</si>
  <si>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</si>
  <si>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3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</si>
  <si>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2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</si>
  <si>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13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</si>
  <si>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</si>
  <si>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</si>
  <si>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</si>
  <si>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</si>
  <si>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</si>
  <si>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7</t>
  </si>
  <si>
    <t>Затверджений рішенням тендергого комітету від 01.08.2016 № 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</si>
  <si>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</si>
  <si>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</si>
  <si>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Цвіточний, 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</si>
  <si>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Молодіжна, 11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</si>
  <si>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33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</si>
  <si>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33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</si>
  <si>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31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</si>
  <si>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29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</si>
  <si>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27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</si>
  <si>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</si>
  <si>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</si>
  <si>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 вул. Набережна Енергетиків, 49</t>
  </si>
  <si>
    <t>одержувачі</t>
  </si>
  <si>
    <t>УЖКГБ</t>
  </si>
  <si>
    <t>№ з/п</t>
  </si>
  <si>
    <t>Загальне найменування предмета закупівель</t>
  </si>
  <si>
    <t>Джерело фінансування</t>
  </si>
  <si>
    <t>Очікуваний строк здійснення закупівель</t>
  </si>
  <si>
    <t>Очікувана вартість предмета закупівель</t>
  </si>
  <si>
    <t>Процедура закупівлі</t>
  </si>
  <si>
    <t>Утримання установи - КТКВК 010116</t>
  </si>
  <si>
    <t>Канцелярські товари - КЕКВ 2210</t>
  </si>
  <si>
    <t>Кошти міського бюджету - загальний фонд</t>
  </si>
  <si>
    <t>не потребує</t>
  </si>
  <si>
    <t>Висвітлення в засобах масової інформації - КЕКВ 2240</t>
  </si>
  <si>
    <t>Плата за використання приміщення (оренда) - КЕКВ 2240</t>
  </si>
  <si>
    <t>Придбання програмного забезпечення "АВК-5" - КЕКВ 2240</t>
  </si>
  <si>
    <t>Придбання програмного забезпечення М.Е.Док - КЕКВ 2240</t>
  </si>
  <si>
    <t>Заправка картриджів та ксероксу - КЕКВ 2240</t>
  </si>
  <si>
    <t>Послуги зв’язку - КЕКВ 2240</t>
  </si>
  <si>
    <t>Користування мережею Інтернет - КЕКВ 2240</t>
  </si>
  <si>
    <t>Поштові відправлення - КЕКВ 2240</t>
  </si>
  <si>
    <t>Оплата інших комунальних послуг (експлуатаційні видатки) - КЕКВ 2240</t>
  </si>
  <si>
    <t>Оплата теплопостачання - КЕКВ 2271</t>
  </si>
  <si>
    <t>Оплата водопостачання та водовідведення - КЕКВ 2272</t>
  </si>
  <si>
    <t>Оплата електроенергії - КЕКВ 2273</t>
  </si>
  <si>
    <t>Програма реформування і розвитку житлово - комунального господарства міста Южноукраїнськ на 2010-2014 роки - КТКВК 100203</t>
  </si>
  <si>
    <t>Кошти загального фонду бюджету</t>
  </si>
  <si>
    <t>Кошти спеціального фонду бюджету</t>
  </si>
  <si>
    <t>Всього</t>
  </si>
  <si>
    <t>Поштові послуги (оренда поштової скриньки) - КЕКВ 2240</t>
  </si>
  <si>
    <t>Послуги Кабінету замовника  - КЕКВ 2240</t>
  </si>
  <si>
    <t>Плата послуг зі страхування орендованого приміщення - КЕКВ 2240</t>
  </si>
  <si>
    <t>не потребує (продовження робіт, торги проведено в 2014 році)</t>
  </si>
  <si>
    <t xml:space="preserve">не потребує </t>
  </si>
  <si>
    <t>Послуги по благоустрою території (поточний ремонт дорожнього покриття гарячою асфальтобетонною сумішшю) - КЕКВ 2240</t>
  </si>
  <si>
    <t>Капітальний ремонт ліфтів в житлових будинках - КЕКВ 3131</t>
  </si>
  <si>
    <t>Встановлення критих зупинок  громадського транспорту по місту - КЕКВ 3132</t>
  </si>
  <si>
    <t xml:space="preserve">Додаток до річного плану закупівель </t>
  </si>
  <si>
    <t>Погашення кредиторської заборгованості за 2014 рік за виконані роботи по встановленню критих зупинок  громадського транспорту по місту - КЕКВ 3132</t>
  </si>
  <si>
    <t>Підписка періодичних видань - КЕКВ 2210</t>
  </si>
  <si>
    <t>Програма капітального будівництва об`єктів житлово-комунального господарства та соціальної інфраструктури міста Южноукраїнська на   2011-2015 роки - КТКВК 100102</t>
  </si>
  <si>
    <t>Догляд за деревами і кущами: обрізання крон дерев, вирізування сухих суків та гілок - КЕКВ 2240</t>
  </si>
  <si>
    <t>Програма  розвитку дорожнього руху та його безпеки в місті Южноукраїнську на 2013-2017 роки  - КТКВК 240900</t>
  </si>
  <si>
    <t>Програма реформування і розвитку житлово-комунального господарства міста Южноукравїнська на 2010-2015 роки  - КТКВК 240900</t>
  </si>
  <si>
    <t>Поточний ремонт сходів  по проспекту Леніна, 13  - КЕКВ 2240</t>
  </si>
  <si>
    <t>Завезення та планування грунту у сквері на честь пам`яті Т.Г.Шевченка  - КЕКВ 2240</t>
  </si>
  <si>
    <t>Заміна бордюрного поребрика вздовж пішохідної доріжки по бул. Курчатова  - КЕКВ 2240</t>
  </si>
  <si>
    <t>ЗФ</t>
  </si>
  <si>
    <t>Кошти міського бюджету - спеціальний фонд</t>
  </si>
  <si>
    <t>Придбанн матеріалів для приведення у належний стан майданчику по бульвару Цвіточному в районі ЗОШ №3 - КЕКВ 2210</t>
  </si>
  <si>
    <t>Улаштування поручнів біля та в житлових будинках міста  КЕКВ 2240</t>
  </si>
  <si>
    <t>Догляд за редевами і кущами: обрізання крон дерев, вирізування сухих суків та гілок - КЕКВ 2240</t>
  </si>
  <si>
    <t>на 2016 рік</t>
  </si>
  <si>
    <t>перший квартал 2016</t>
  </si>
  <si>
    <t>січень - грудень 2016</t>
  </si>
  <si>
    <t>четвертий квартал 2016</t>
  </si>
  <si>
    <t>Всього, в тому числі:</t>
  </si>
  <si>
    <t>Придбання програмного забезпечення "Будінформ" - КЕКВ 2240</t>
  </si>
  <si>
    <t>Реконструкція приміщень будівлі за адресою вулиця Миру, 11 під квартири, в тому числі розробка ПКД - КЕКВ 3142</t>
  </si>
  <si>
    <t>Підвищення кваліфікаціїї голови комітету конкурсних торгів та членів комітету - КЕКВ 2282</t>
  </si>
  <si>
    <t>Придбання оргтехніки - КЕКВ 3110</t>
  </si>
  <si>
    <t>Облаштування комунальних майданчиків на прибудинкових територіях - КЕКВ 3131</t>
  </si>
  <si>
    <t>Поточний ремонт квартири №1 житлового будинку №17 по вулиці Набережна енергетиків, де розташований дитячий будинок сімейного типу - КЕКВ 2240</t>
  </si>
  <si>
    <t>Встановлення світлофорних обєктів в кількості 2-х одиниць, інесення змін до ПКД по світлофорному обєкту (пр. Леніна - вул. Енергобудівників) та розробка ПКД по світлофорному обєкту (сул. Спортивна - вул. Дружби народів) - КЕКВ 3132</t>
  </si>
  <si>
    <t>Капітальний ремонт трубопроводів холодного водопстачання від ВК-201 до ВК-227 (по проспекту Леніна та вулиці Миру) м. Южноукраїнську Миколаївської області - КЕКВ 3132</t>
  </si>
  <si>
    <t>Поточний ремонт приміщень комунальної власності за адресою вул. Дружби народів, 35-в - КЕКВ 2240</t>
  </si>
  <si>
    <t>Утримання зелених насаджень, а саме видалення сухого гілля, обрізання крон дерев та знесення сухостійних дерев на території міста - КЕКВ 2240</t>
  </si>
  <si>
    <t>Реконструкція системи гарячого водопостачання від ТРП-6 до житлових будінків 3-го мікрорайону за адресами: вул. Дружби народів, 46,42, бульвар Цвіточний, 3 та середня школа №3 м. Южноукраїнська Миколаївської області т(продовження робіт, розпочатих в 2015 році) - КЕКВ 3142</t>
  </si>
  <si>
    <t>Програма реформування і розвитку житлово - комунального господарства міста Южноукраїнськ на 2016-2020 роки - КТКВК 100101</t>
  </si>
  <si>
    <t>Придбання меблів - КЕКВ 2210</t>
  </si>
  <si>
    <t>Плата за надання витягу з Єдиного державного реєстру - КЕКВ 2240</t>
  </si>
  <si>
    <t>Підвищення квалифікації - КЕКВ 2240</t>
  </si>
  <si>
    <t>Судовий збір - КЕКВ 2282</t>
  </si>
  <si>
    <t>Розробка ПКД на реконструкцію дороги з облаштуванням зупинки громадського транспорту за адресою вулиця Маяковського біля житлових будинків №44 та 46 в м. Южноукраїнську - КЕКВ 3142</t>
  </si>
  <si>
    <t>Коригування ПКД з реконструкції житлового будинку з улаштуванням автоматичного протидимного захисту за адресою вулиця Дружби народів, 40 м. Южноукраїнськ - КЕКВ 3141</t>
  </si>
  <si>
    <t>Капітальний ремонт внутрішньобудинкових мереж житлового будинку за адресою вул. Набережна енергетиків- КЕКВ 3131</t>
  </si>
  <si>
    <t>Виготовлення памяток для ознайомлення мешканців житлових будинків міста з інформацією щодо реформування основних напрямків житлово-комунального господарства в місті Южноукраїнську - КЕКВ 2240</t>
  </si>
  <si>
    <t>Поточний ремонт 2-х кімнат в гуртожитку №1за адресою вул. Дружби народів, 8, які постраждали в результаті виникнення пожежі - КЕКВ 2240</t>
  </si>
  <si>
    <t>Поточний ремонт приміщень та внутрішньобудинкових мереж  в підвалі житлового будинку вул. Дружби народів, 22 для розміщення індивідуального теплового пункту - КЕКВ 2240</t>
  </si>
  <si>
    <t>Резервування коштів на здійснення заходів щодо припинення розповсюдження та ліквідації місць несанкціонованої торгівлі на території міста - КЕКВ 2240</t>
  </si>
  <si>
    <t>Проведення технічної інвентиризації, експертної оцінки, експертного висновку, витрати повязані з ліквідацією комунального підприємства, розміщення оголошень та інше - КЕКВ 2240</t>
  </si>
  <si>
    <t>Видатки повязані з підготовкою до приватизації, проведення незалежної оцінки обєкта нерухомості та земельної ділянки, рецензування та державної експертизи документації з землеустрою, технічна інвентаризація, витрати повязані з проведенням аукціону, розміщення оголошень в засобах масової інформації, відбір експертів, проведення аукціону тощо.- КЕКВ 2240</t>
  </si>
  <si>
    <t>Поточний ремонт системи опалення адміністративної будівлі за адресою вулиця Дружби народів, 22 а - КЕКВ 2240</t>
  </si>
  <si>
    <t>Програма реформування і розвитку житлово - комунального господарства міста Южноукраїнськ на 2016-2020 роки - КТКВК 100203</t>
  </si>
  <si>
    <t>Поточний ремонт об’єктів благоустрою - КЕКВ 2240</t>
  </si>
  <si>
    <t>Погашення кредиторської заборгованності з послуг по благоустрою території (поточний ремонт дорожнього покриття гарячою асфальтобетонною сумішшю) - КЕКВ 2240</t>
  </si>
  <si>
    <t>Погашення кредиторської заборгованності з поточного ремонту зливовохї каналізації, а саме ремонт решіток водоприймальних колодязів по пр. Комуністичному) - КЕКВ 2240</t>
  </si>
  <si>
    <t>Погашення кредиторської заборгованності по заміні засобів регулювання дорожнього руху та установлення (дорожні знаки) заміна люків, решіток водоприймальних колодязів - КЕКВ 2240</t>
  </si>
  <si>
    <t>Погашення кредиторської заборгованності по капітальному ремонту дорожнього покриття бульвару Курчатова- КЕКВ 3132</t>
  </si>
  <si>
    <t>Погашення кредиторської заборгованності по технагляду за капітальним ремонтом світлофорного обєкту на перехресті проспекту Леніна та вулиці Енергобудівників- КЕКВ 3132</t>
  </si>
  <si>
    <t>Придбання обладнання і предметів довгострокового користування- КЕКВ 3110</t>
  </si>
  <si>
    <t>(зміни на  2016 рік  станом на 21.07.2016)</t>
  </si>
  <si>
    <t>Програма капітального будівництва об'єктів житлово-комунального господарства та соціальної інфраструктури міста Южноукраїнськ на 2016-2020 роки  -                                    КТКВК 150101</t>
  </si>
  <si>
    <t>травень - серпень 2016</t>
  </si>
  <si>
    <t>Проведення експертизи проектно-коштрисної документації за обєктами "Технічне переоснащення інженерних вводів з встановленням приладів обліку теплової енергії, гарячого і холодного водопостачання  житлових будинків м. Южноукраїнська"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</si>
  <si>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</si>
  <si>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</si>
  <si>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</si>
  <si>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</si>
  <si>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</si>
  <si>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14/16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</si>
  <si>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</si>
  <si>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</si>
  <si>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18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</si>
  <si>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</si>
  <si>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</si>
  <si>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24/26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</si>
  <si>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</si>
  <si>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</si>
  <si>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</si>
  <si>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34/36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</si>
  <si>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Олімпійська, 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</si>
  <si>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Соборності, 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</si>
  <si>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Курчатова,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</si>
  <si>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Курчатова, 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</si>
  <si>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Курчатова, 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</si>
  <si>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Курчатова, 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</si>
  <si>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</si>
  <si>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5</t>
  </si>
  <si>
    <t>Капітальний ремонт інженерних мереж гуртожитку №8 за адресою вул. Дружби народів, 1- КЕКВ 3131</t>
  </si>
  <si>
    <t>Капітальний ремонт приміщень 59,59а,60 адміністративно - виробничої будівлі по вул. Друби народів, 23 для улаштуванн лабораторії з повірки приладів обліку води- КЕКВ 3132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</si>
  <si>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 вул. Набережна Енергетиків, 43</t>
  </si>
  <si>
    <t>Розробка та проведення експертизи ПКД за обєктом "Капітальний ремонт загальноосвітньої школи І-ІІІ ступенів№1 імені Захисників вітчизни (заміна вікон) по бульвару Курчатова, 8 м. Южноукраїнська Миколаївської області - КЕКВ 3132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</si>
  <si>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</si>
  <si>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16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</si>
  <si>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</si>
  <si>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</si>
  <si>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</si>
  <si>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</si>
  <si>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</si>
  <si>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</si>
  <si>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17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</si>
  <si>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Соборності, 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</si>
  <si>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Миру, 10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</si>
  <si>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Шкільний, 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</si>
  <si>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</si>
  <si>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4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</si>
  <si>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</si>
  <si>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3141пр. Незалежності, 8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</si>
  <si>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3141б-р Шкільний, 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</si>
  <si>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29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</si>
  <si>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</si>
  <si>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</si>
  <si>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</si>
  <si>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42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</si>
  <si>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46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</si>
  <si>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29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</si>
  <si>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31 б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</si>
  <si>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33 а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</si>
  <si>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33 б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</si>
  <si>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Дружби Народів, 52, 54, 56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</si>
  <si>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11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</si>
  <si>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13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</si>
  <si>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15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</si>
  <si>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Енергобудівників, 17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</si>
  <si>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Соборності, 10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</si>
  <si>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11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</si>
  <si>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13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</si>
  <si>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3141просп. Незалежності, 15</t>
  </si>
  <si>
    <t>Розробка ПКД та проведення експертизи по технічному переоснащенню інженерних вводів з встановленням приладів обліку теплової енергії, гарячого і холодного водопостачання  житлових будинківм. Южноукраїнська  за наступними адресами - КЕКВ 3141вул. Набережна Енергетиків, 47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</si>
  <si>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10 - КЕКВ 3141</t>
  </si>
  <si>
    <t>серпень - жовтень 2016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</si>
  <si>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12 -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</si>
  <si>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14,16 -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</si>
  <si>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15 -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</si>
  <si>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17 -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</si>
  <si>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18 -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</si>
  <si>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20 -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</si>
  <si>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24,26 - КЕКВ 3141</t>
  </si>
  <si>
    <t>Виконання робіт з технічного переоснащення інженерниї вводів з встаовленням приладів обліку теплової енергії, гарячого і холодного водопостачання в житловому будинку за адресою вул. Дружби народів, 28 - КЕКВ 3141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</si>
</sst>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Так&quot;;&quot;Так&quot;;&quot;Ні&quot;"/>
    <numFmt numFmtId="190" formatCode="&quot;True&quot;;&quot;True&quot;;&quot;False&quot;"/>
    <numFmt numFmtId="191" formatCode="&quot;Увімк&quot;;&quot;Увімк&quot;;&quot;Вимк&quot;"/>
    <numFmt numFmtId="192" formatCode="[$¥€-2]\ ###,000_);[Red]\([$€-2]\ ###,000\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  <numFmt numFmtId="198" formatCode="[$-422]d\ mmmm\ yyyy&quot; р.&quot;"/>
    <numFmt numFmtId="199" formatCode="[$-FC22]d\ mmmm\ yyyy&quot; р.&quot;;@"/>
  </numFmts>
  <fonts count="27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9"/>
      <name val="Arial"/>
      <family val="0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4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2" fillId="20" borderId="6" applyNumberFormat="0" applyAlignment="0" applyProtection="0"/>
    <xf numFmtId="0" fontId="1" fillId="0" borderId="0" applyNumberFormat="0" applyFill="0" applyBorder="0" applyAlignment="0" applyProtection="0"/>
    <xf numFmtId="0" fontId="10" fillId="21" borderId="1" applyNumberFormat="0" applyAlignment="0" applyProtection="0"/>
    <xf numFmtId="0" fontId="19" fillId="0" borderId="0" applyNumberFormat="0" applyFill="0" applyBorder="0" applyAlignment="0" applyProtection="0"/>
    <xf numFmtId="0" fontId="15" fillId="0" borderId="7" applyNumberFormat="0" applyFill="0" applyAlignment="0" applyProtection="0"/>
    <xf numFmtId="0" fontId="6" fillId="3" borderId="0" applyNumberFormat="0" applyBorder="0" applyAlignment="0" applyProtection="0"/>
    <xf numFmtId="0" fontId="0" fillId="22" borderId="8" applyNumberFormat="0" applyFont="0" applyAlignment="0" applyProtection="0"/>
    <xf numFmtId="9" fontId="0" fillId="0" borderId="0" applyFont="0" applyFill="0" applyBorder="0" applyAlignment="0" applyProtection="0"/>
    <xf numFmtId="0" fontId="9" fillId="21" borderId="9" applyNumberFormat="0" applyAlignment="0" applyProtection="0"/>
    <xf numFmtId="0" fontId="7" fillId="2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24" borderId="0" xfId="0" applyFill="1" applyAlignment="1">
      <alignment/>
    </xf>
    <xf numFmtId="2" fontId="0" fillId="24" borderId="0" xfId="0" applyNumberFormat="1" applyFill="1" applyAlignment="1">
      <alignment/>
    </xf>
    <xf numFmtId="2" fontId="0" fillId="24" borderId="0" xfId="0" applyNumberFormat="1" applyFont="1" applyFill="1" applyAlignment="1">
      <alignment/>
    </xf>
    <xf numFmtId="0" fontId="2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2" fontId="21" fillId="0" borderId="10" xfId="0" applyNumberFormat="1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/>
    </xf>
    <xf numFmtId="2" fontId="22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justify"/>
    </xf>
    <xf numFmtId="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2" fontId="21" fillId="0" borderId="10" xfId="0" applyNumberFormat="1" applyFont="1" applyFill="1" applyBorder="1" applyAlignment="1">
      <alignment horizontal="right"/>
    </xf>
    <xf numFmtId="0" fontId="21" fillId="0" borderId="10" xfId="0" applyFont="1" applyFill="1" applyBorder="1" applyAlignment="1">
      <alignment/>
    </xf>
    <xf numFmtId="2" fontId="21" fillId="0" borderId="0" xfId="0" applyNumberFormat="1" applyFont="1" applyFill="1" applyAlignment="1">
      <alignment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2" fillId="0" borderId="10" xfId="0" applyNumberFormat="1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justify" wrapText="1"/>
    </xf>
    <xf numFmtId="0" fontId="22" fillId="0" borderId="10" xfId="0" applyFont="1" applyFill="1" applyBorder="1" applyAlignment="1">
      <alignment horizontal="justify" vertical="center" wrapText="1"/>
    </xf>
    <xf numFmtId="0" fontId="23" fillId="0" borderId="10" xfId="0" applyFont="1" applyFill="1" applyBorder="1" applyAlignment="1">
      <alignment horizontal="justify" vertical="center" wrapText="1"/>
    </xf>
    <xf numFmtId="2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justify" vertical="top"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0" xfId="0" applyFont="1" applyFill="1" applyBorder="1" applyAlignment="1">
      <alignment horizontal="left" vertical="center" wrapText="1"/>
    </xf>
    <xf numFmtId="2" fontId="21" fillId="0" borderId="10" xfId="0" applyNumberFormat="1" applyFont="1" applyFill="1" applyBorder="1" applyAlignment="1">
      <alignment horizontal="center"/>
    </xf>
    <xf numFmtId="2" fontId="21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2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2" fontId="21" fillId="0" borderId="10" xfId="0" applyNumberFormat="1" applyFont="1" applyFill="1" applyBorder="1" applyAlignment="1">
      <alignment horizontal="center" vertical="center" wrapText="1"/>
    </xf>
    <xf numFmtId="2" fontId="22" fillId="0" borderId="10" xfId="61" applyNumberFormat="1" applyFont="1" applyFill="1" applyBorder="1" applyAlignment="1">
      <alignment horizontal="center" vertical="center"/>
    </xf>
    <xf numFmtId="2" fontId="21" fillId="0" borderId="10" xfId="61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justify"/>
    </xf>
    <xf numFmtId="0" fontId="21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justify"/>
    </xf>
    <xf numFmtId="0" fontId="22" fillId="0" borderId="0" xfId="0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2" fontId="22" fillId="0" borderId="0" xfId="0" applyNumberFormat="1" applyFont="1" applyFill="1" applyAlignment="1">
      <alignment/>
    </xf>
    <xf numFmtId="0" fontId="21" fillId="0" borderId="0" xfId="0" applyFont="1" applyFill="1" applyAlignment="1">
      <alignment horizontal="left"/>
    </xf>
    <xf numFmtId="0" fontId="21" fillId="0" borderId="0" xfId="0" applyFont="1" applyFill="1" applyAlignment="1">
      <alignment horizontal="justify"/>
    </xf>
    <xf numFmtId="0" fontId="20" fillId="0" borderId="0" xfId="0" applyFont="1" applyFill="1" applyAlignment="1">
      <alignment horizontal="left" vertical="top" wrapText="1"/>
    </xf>
    <xf numFmtId="0" fontId="20" fillId="0" borderId="0" xfId="0" applyFont="1" applyFill="1" applyAlignment="1">
      <alignment horizontal="left"/>
    </xf>
    <xf numFmtId="0" fontId="21" fillId="0" borderId="11" xfId="0" applyFont="1" applyFill="1" applyBorder="1" applyAlignment="1">
      <alignment wrapText="1"/>
    </xf>
    <xf numFmtId="0" fontId="21" fillId="0" borderId="12" xfId="0" applyFont="1" applyFill="1" applyBorder="1" applyAlignment="1">
      <alignment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justify"/>
    </xf>
    <xf numFmtId="0" fontId="21" fillId="0" borderId="12" xfId="0" applyFont="1" applyBorder="1" applyAlignment="1">
      <alignment horizontal="justify"/>
    </xf>
    <xf numFmtId="0" fontId="22" fillId="0" borderId="11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left" vertical="center" wrapText="1"/>
    </xf>
    <xf numFmtId="0" fontId="22" fillId="0" borderId="10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justify"/>
    </xf>
    <xf numFmtId="49" fontId="21" fillId="0" borderId="11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wrapText="1"/>
    </xf>
    <xf numFmtId="0" fontId="23" fillId="0" borderId="12" xfId="0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 wrapText="1"/>
    </xf>
    <xf numFmtId="0" fontId="21" fillId="0" borderId="11" xfId="0" applyFont="1" applyFill="1" applyBorder="1" applyAlignment="1">
      <alignment horizontal="justify" wrapText="1"/>
    </xf>
    <xf numFmtId="0" fontId="21" fillId="0" borderId="12" xfId="0" applyFont="1" applyFill="1" applyBorder="1" applyAlignment="1">
      <alignment horizontal="justify" wrapText="1"/>
    </xf>
    <xf numFmtId="0" fontId="21" fillId="0" borderId="11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2" fillId="0" borderId="11" xfId="0" applyFont="1" applyFill="1" applyBorder="1" applyAlignment="1">
      <alignment horizontal="justify"/>
    </xf>
    <xf numFmtId="0" fontId="23" fillId="0" borderId="13" xfId="0" applyFont="1" applyBorder="1" applyAlignment="1">
      <alignment horizontal="justify"/>
    </xf>
    <xf numFmtId="0" fontId="23" fillId="0" borderId="12" xfId="0" applyFont="1" applyBorder="1" applyAlignment="1">
      <alignment horizontal="justify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1" fillId="0" borderId="11" xfId="0" applyFont="1" applyFill="1" applyBorder="1" applyAlignment="1">
      <alignment horizontal="left" wrapText="1"/>
    </xf>
    <xf numFmtId="0" fontId="21" fillId="0" borderId="12" xfId="0" applyFont="1" applyFill="1" applyBorder="1" applyAlignment="1">
      <alignment horizontal="left" wrapText="1"/>
    </xf>
    <xf numFmtId="49" fontId="21" fillId="0" borderId="10" xfId="0" applyNumberFormat="1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justify"/>
    </xf>
    <xf numFmtId="0" fontId="22" fillId="0" borderId="12" xfId="0" applyFont="1" applyFill="1" applyBorder="1" applyAlignment="1">
      <alignment horizontal="justify"/>
    </xf>
    <xf numFmtId="0" fontId="22" fillId="0" borderId="11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1" fillId="0" borderId="0" xfId="0" applyFont="1" applyFill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top" wrapText="1"/>
    </xf>
    <xf numFmtId="0" fontId="25" fillId="0" borderId="0" xfId="0" applyFont="1" applyFill="1" applyAlignment="1">
      <alignment horizontal="left" vertical="top" wrapText="1"/>
    </xf>
    <xf numFmtId="0" fontId="21" fillId="0" borderId="10" xfId="0" applyFont="1" applyFill="1" applyBorder="1" applyAlignment="1">
      <alignment/>
    </xf>
    <xf numFmtId="0" fontId="21" fillId="0" borderId="0" xfId="0" applyFont="1" applyFill="1" applyAlignment="1">
      <alignment horizontal="left" vertical="top" wrapText="1"/>
    </xf>
    <xf numFmtId="0" fontId="22" fillId="0" borderId="10" xfId="0" applyFont="1" applyFill="1" applyBorder="1" applyAlignment="1">
      <alignment horizontal="justify"/>
    </xf>
    <xf numFmtId="0" fontId="22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3" fillId="0" borderId="10" xfId="0" applyFont="1" applyBorder="1" applyAlignment="1">
      <alignment horizontal="center" vertical="center"/>
    </xf>
    <xf numFmtId="188" fontId="21" fillId="0" borderId="10" xfId="0" applyNumberFormat="1" applyFont="1" applyFill="1" applyBorder="1" applyAlignment="1">
      <alignment vertical="center" wrapText="1"/>
    </xf>
    <xf numFmtId="0" fontId="23" fillId="0" borderId="11" xfId="0" applyFont="1" applyFill="1" applyBorder="1" applyAlignment="1">
      <alignment horizontal="center" vertical="top" wrapText="1"/>
    </xf>
    <xf numFmtId="0" fontId="23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/>
    </xf>
    <xf numFmtId="0" fontId="22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3" fillId="0" borderId="11" xfId="0" applyFont="1" applyFill="1" applyBorder="1" applyAlignment="1">
      <alignment horizontal="justify" vertical="center" wrapText="1"/>
    </xf>
    <xf numFmtId="0" fontId="23" fillId="0" borderId="12" xfId="0" applyFont="1" applyFill="1" applyBorder="1" applyAlignment="1">
      <alignment horizontal="justify" vertical="center" wrapText="1"/>
    </xf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Hyperlink" xfId="40"/>
    <cellStyle name="Currency" xfId="41"/>
    <cellStyle name="Currency [0]" xfId="42"/>
    <cellStyle name="Добре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Обчислення" xfId="51"/>
    <cellStyle name="Followed Hyperlink" xfId="52"/>
    <cellStyle name="Підсумок" xfId="53"/>
    <cellStyle name="Поганий" xfId="54"/>
    <cellStyle name="Примітка" xfId="55"/>
    <cellStyle name="Percent" xfId="56"/>
    <cellStyle name="Результат" xfId="57"/>
    <cellStyle name="Середній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K326"/>
  <sheetViews>
    <sheetView tabSelected="1" zoomScale="75" zoomScaleNormal="75" zoomScalePageLayoutView="0" workbookViewId="0" topLeftCell="B1">
      <pane xSplit="3" ySplit="8" topLeftCell="E306" activePane="bottomRight" state="frozen"/>
      <selection pane="topLeft" activeCell="B1" sqref="B1"/>
      <selection pane="topRight" activeCell="E1" sqref="E1"/>
      <selection pane="bottomLeft" activeCell="B9" sqref="B9"/>
      <selection pane="bottomRight" activeCell="F325" sqref="F325"/>
    </sheetView>
  </sheetViews>
  <sheetFormatPr defaultColWidth="9.140625" defaultRowHeight="12.75"/>
  <cols>
    <col min="1" max="1" width="0" style="7" hidden="1" customWidth="1"/>
    <col min="2" max="2" width="5.7109375" style="7" customWidth="1"/>
    <col min="3" max="3" width="23.7109375" style="7" customWidth="1"/>
    <col min="4" max="4" width="36.28125" style="7" customWidth="1"/>
    <col min="5" max="5" width="26.140625" style="50" customWidth="1"/>
    <col min="6" max="6" width="9.28125" style="7" customWidth="1"/>
    <col min="7" max="7" width="14.7109375" style="7" customWidth="1"/>
    <col min="8" max="8" width="11.8515625" style="22" customWidth="1"/>
    <col min="9" max="9" width="20.28125" style="7" customWidth="1"/>
    <col min="10" max="10" width="12.140625" style="7" customWidth="1"/>
    <col min="11" max="16384" width="9.140625" style="7" customWidth="1"/>
  </cols>
  <sheetData>
    <row r="3" spans="2:9" ht="13.5" customHeight="1">
      <c r="B3" s="98" t="s">
        <v>156</v>
      </c>
      <c r="C3" s="98"/>
      <c r="D3" s="98"/>
      <c r="E3" s="98"/>
      <c r="F3" s="98"/>
      <c r="G3" s="98"/>
      <c r="H3" s="98"/>
      <c r="I3" s="98"/>
    </row>
    <row r="4" spans="2:9" ht="13.5" customHeight="1">
      <c r="B4" s="98" t="s">
        <v>171</v>
      </c>
      <c r="C4" s="98"/>
      <c r="D4" s="98"/>
      <c r="E4" s="98"/>
      <c r="F4" s="98"/>
      <c r="G4" s="98"/>
      <c r="H4" s="98"/>
      <c r="I4" s="98"/>
    </row>
    <row r="5" spans="2:9" ht="12">
      <c r="B5" s="99" t="s">
        <v>210</v>
      </c>
      <c r="C5" s="99"/>
      <c r="D5" s="99"/>
      <c r="E5" s="99"/>
      <c r="F5" s="99"/>
      <c r="G5" s="99"/>
      <c r="H5" s="99"/>
      <c r="I5" s="99"/>
    </row>
    <row r="6" spans="2:9" ht="48">
      <c r="B6" s="8" t="s">
        <v>122</v>
      </c>
      <c r="C6" s="100" t="s">
        <v>123</v>
      </c>
      <c r="D6" s="100"/>
      <c r="E6" s="9" t="s">
        <v>124</v>
      </c>
      <c r="F6" s="101" t="s">
        <v>125</v>
      </c>
      <c r="G6" s="101"/>
      <c r="H6" s="10" t="s">
        <v>126</v>
      </c>
      <c r="I6" s="11" t="s">
        <v>127</v>
      </c>
    </row>
    <row r="7" spans="2:9" ht="12">
      <c r="B7" s="11">
        <v>1</v>
      </c>
      <c r="C7" s="97">
        <v>2</v>
      </c>
      <c r="D7" s="97"/>
      <c r="E7" s="11">
        <v>3</v>
      </c>
      <c r="F7" s="97">
        <v>4</v>
      </c>
      <c r="G7" s="97"/>
      <c r="H7" s="12">
        <v>5</v>
      </c>
      <c r="I7" s="11">
        <v>6</v>
      </c>
    </row>
    <row r="8" spans="2:9" ht="12">
      <c r="B8" s="55" t="s">
        <v>128</v>
      </c>
      <c r="C8" s="55"/>
      <c r="D8" s="55"/>
      <c r="E8" s="55"/>
      <c r="F8" s="55"/>
      <c r="G8" s="55"/>
      <c r="H8" s="55"/>
      <c r="I8" s="55"/>
    </row>
    <row r="9" spans="2:9" ht="12">
      <c r="B9" s="13"/>
      <c r="C9" s="64" t="s">
        <v>175</v>
      </c>
      <c r="D9" s="65"/>
      <c r="E9" s="13"/>
      <c r="F9" s="64"/>
      <c r="G9" s="65"/>
      <c r="H9" s="14">
        <f>SUM(H10:H34)</f>
        <v>215300</v>
      </c>
      <c r="I9" s="13"/>
    </row>
    <row r="10" spans="2:9" ht="24" hidden="1">
      <c r="B10" s="15"/>
      <c r="C10" s="68" t="s">
        <v>129</v>
      </c>
      <c r="D10" s="68"/>
      <c r="E10" s="16" t="s">
        <v>130</v>
      </c>
      <c r="F10" s="88"/>
      <c r="G10" s="88"/>
      <c r="H10" s="17"/>
      <c r="I10" s="18" t="s">
        <v>131</v>
      </c>
    </row>
    <row r="11" spans="2:9" ht="24">
      <c r="B11" s="15">
        <v>1</v>
      </c>
      <c r="C11" s="68" t="s">
        <v>158</v>
      </c>
      <c r="D11" s="68"/>
      <c r="E11" s="16" t="s">
        <v>130</v>
      </c>
      <c r="F11" s="88" t="s">
        <v>172</v>
      </c>
      <c r="G11" s="88"/>
      <c r="H11" s="17">
        <v>2496</v>
      </c>
      <c r="I11" s="18" t="s">
        <v>131</v>
      </c>
    </row>
    <row r="12" spans="2:9" ht="24">
      <c r="B12" s="15">
        <f>B11+1</f>
        <v>2</v>
      </c>
      <c r="C12" s="68" t="s">
        <v>129</v>
      </c>
      <c r="D12" s="68"/>
      <c r="E12" s="16" t="s">
        <v>130</v>
      </c>
      <c r="F12" s="88" t="s">
        <v>172</v>
      </c>
      <c r="G12" s="88"/>
      <c r="H12" s="17">
        <v>5000</v>
      </c>
      <c r="I12" s="18" t="s">
        <v>131</v>
      </c>
    </row>
    <row r="13" spans="2:9" ht="24">
      <c r="B13" s="15">
        <f>B12+1</f>
        <v>3</v>
      </c>
      <c r="C13" s="68" t="s">
        <v>132</v>
      </c>
      <c r="D13" s="68"/>
      <c r="E13" s="16" t="s">
        <v>130</v>
      </c>
      <c r="F13" s="59" t="s">
        <v>173</v>
      </c>
      <c r="G13" s="59"/>
      <c r="H13" s="17">
        <v>6340</v>
      </c>
      <c r="I13" s="18" t="s">
        <v>131</v>
      </c>
    </row>
    <row r="14" spans="2:9" ht="24">
      <c r="B14" s="15">
        <f aca="true" t="shared" si="0" ref="B14:B34">B13+1</f>
        <v>4</v>
      </c>
      <c r="C14" s="68" t="s">
        <v>133</v>
      </c>
      <c r="D14" s="68"/>
      <c r="E14" s="16" t="s">
        <v>130</v>
      </c>
      <c r="F14" s="88" t="s">
        <v>172</v>
      </c>
      <c r="G14" s="88"/>
      <c r="H14" s="17">
        <v>2</v>
      </c>
      <c r="I14" s="18" t="s">
        <v>131</v>
      </c>
    </row>
    <row r="15" spans="2:9" ht="24">
      <c r="B15" s="15">
        <f t="shared" si="0"/>
        <v>5</v>
      </c>
      <c r="C15" s="68" t="s">
        <v>134</v>
      </c>
      <c r="D15" s="68"/>
      <c r="E15" s="16" t="s">
        <v>130</v>
      </c>
      <c r="F15" s="88" t="s">
        <v>172</v>
      </c>
      <c r="G15" s="88"/>
      <c r="H15" s="17">
        <v>2280</v>
      </c>
      <c r="I15" s="18" t="s">
        <v>131</v>
      </c>
    </row>
    <row r="16" spans="2:9" ht="24">
      <c r="B16" s="15">
        <f t="shared" si="0"/>
        <v>6</v>
      </c>
      <c r="C16" s="68" t="s">
        <v>135</v>
      </c>
      <c r="D16" s="68"/>
      <c r="E16" s="16" t="s">
        <v>130</v>
      </c>
      <c r="F16" s="88" t="s">
        <v>172</v>
      </c>
      <c r="G16" s="88"/>
      <c r="H16" s="17">
        <v>2052</v>
      </c>
      <c r="I16" s="18" t="s">
        <v>131</v>
      </c>
    </row>
    <row r="17" spans="2:9" ht="24">
      <c r="B17" s="15">
        <f t="shared" si="0"/>
        <v>7</v>
      </c>
      <c r="C17" s="68" t="s">
        <v>136</v>
      </c>
      <c r="D17" s="68"/>
      <c r="E17" s="16" t="s">
        <v>130</v>
      </c>
      <c r="F17" s="59" t="s">
        <v>173</v>
      </c>
      <c r="G17" s="59"/>
      <c r="H17" s="17">
        <v>11560</v>
      </c>
      <c r="I17" s="18" t="s">
        <v>131</v>
      </c>
    </row>
    <row r="18" spans="2:9" ht="24">
      <c r="B18" s="15">
        <f t="shared" si="0"/>
        <v>8</v>
      </c>
      <c r="C18" s="68" t="s">
        <v>149</v>
      </c>
      <c r="D18" s="68"/>
      <c r="E18" s="16" t="s">
        <v>130</v>
      </c>
      <c r="F18" s="59" t="s">
        <v>173</v>
      </c>
      <c r="G18" s="59"/>
      <c r="H18" s="17">
        <v>1080</v>
      </c>
      <c r="I18" s="18" t="s">
        <v>131</v>
      </c>
    </row>
    <row r="19" spans="2:9" ht="24">
      <c r="B19" s="15">
        <f t="shared" si="0"/>
        <v>9</v>
      </c>
      <c r="C19" s="68" t="s">
        <v>137</v>
      </c>
      <c r="D19" s="68"/>
      <c r="E19" s="16" t="s">
        <v>130</v>
      </c>
      <c r="F19" s="59" t="s">
        <v>173</v>
      </c>
      <c r="G19" s="59"/>
      <c r="H19" s="17">
        <v>4701</v>
      </c>
      <c r="I19" s="18" t="s">
        <v>131</v>
      </c>
    </row>
    <row r="20" spans="2:9" ht="24">
      <c r="B20" s="15">
        <f t="shared" si="0"/>
        <v>10</v>
      </c>
      <c r="C20" s="68" t="s">
        <v>138</v>
      </c>
      <c r="D20" s="68"/>
      <c r="E20" s="16" t="s">
        <v>130</v>
      </c>
      <c r="F20" s="59" t="s">
        <v>173</v>
      </c>
      <c r="G20" s="59"/>
      <c r="H20" s="17">
        <v>1506</v>
      </c>
      <c r="I20" s="18" t="s">
        <v>131</v>
      </c>
    </row>
    <row r="21" spans="2:9" ht="24">
      <c r="B21" s="15">
        <f t="shared" si="0"/>
        <v>11</v>
      </c>
      <c r="C21" s="68" t="s">
        <v>139</v>
      </c>
      <c r="D21" s="68"/>
      <c r="E21" s="16" t="s">
        <v>130</v>
      </c>
      <c r="F21" s="59" t="s">
        <v>173</v>
      </c>
      <c r="G21" s="59"/>
      <c r="H21" s="17">
        <v>1440</v>
      </c>
      <c r="I21" s="18" t="s">
        <v>131</v>
      </c>
    </row>
    <row r="22" spans="2:9" ht="24">
      <c r="B22" s="15">
        <f t="shared" si="0"/>
        <v>12</v>
      </c>
      <c r="C22" s="68" t="s">
        <v>148</v>
      </c>
      <c r="D22" s="68"/>
      <c r="E22" s="16" t="s">
        <v>130</v>
      </c>
      <c r="F22" s="88" t="s">
        <v>172</v>
      </c>
      <c r="G22" s="88"/>
      <c r="H22" s="17">
        <v>648</v>
      </c>
      <c r="I22" s="18" t="s">
        <v>131</v>
      </c>
    </row>
    <row r="23" spans="2:9" ht="24">
      <c r="B23" s="15">
        <f t="shared" si="0"/>
        <v>13</v>
      </c>
      <c r="C23" s="68" t="s">
        <v>150</v>
      </c>
      <c r="D23" s="68"/>
      <c r="E23" s="16" t="s">
        <v>130</v>
      </c>
      <c r="F23" s="88" t="s">
        <v>174</v>
      </c>
      <c r="G23" s="88"/>
      <c r="H23" s="17">
        <v>168</v>
      </c>
      <c r="I23" s="18" t="s">
        <v>131</v>
      </c>
    </row>
    <row r="24" spans="2:9" ht="24">
      <c r="B24" s="15">
        <f t="shared" si="0"/>
        <v>14</v>
      </c>
      <c r="C24" s="68" t="s">
        <v>178</v>
      </c>
      <c r="D24" s="68"/>
      <c r="E24" s="16" t="s">
        <v>167</v>
      </c>
      <c r="F24" s="88" t="s">
        <v>173</v>
      </c>
      <c r="G24" s="88"/>
      <c r="H24" s="17">
        <v>7900</v>
      </c>
      <c r="I24" s="18" t="s">
        <v>131</v>
      </c>
    </row>
    <row r="25" spans="2:9" ht="24">
      <c r="B25" s="15">
        <f t="shared" si="0"/>
        <v>15</v>
      </c>
      <c r="C25" s="68" t="s">
        <v>140</v>
      </c>
      <c r="D25" s="68"/>
      <c r="E25" s="16" t="s">
        <v>130</v>
      </c>
      <c r="F25" s="59" t="s">
        <v>173</v>
      </c>
      <c r="G25" s="59"/>
      <c r="H25" s="17">
        <v>45502</v>
      </c>
      <c r="I25" s="18" t="s">
        <v>131</v>
      </c>
    </row>
    <row r="26" spans="2:9" ht="24">
      <c r="B26" s="15">
        <f t="shared" si="0"/>
        <v>16</v>
      </c>
      <c r="C26" s="68" t="s">
        <v>141</v>
      </c>
      <c r="D26" s="68"/>
      <c r="E26" s="16" t="s">
        <v>130</v>
      </c>
      <c r="F26" s="59" t="s">
        <v>173</v>
      </c>
      <c r="G26" s="59"/>
      <c r="H26" s="17">
        <v>12108</v>
      </c>
      <c r="I26" s="18" t="s">
        <v>131</v>
      </c>
    </row>
    <row r="27" spans="2:9" ht="24">
      <c r="B27" s="15">
        <f t="shared" si="0"/>
        <v>17</v>
      </c>
      <c r="C27" s="68" t="s">
        <v>142</v>
      </c>
      <c r="D27" s="68"/>
      <c r="E27" s="16" t="s">
        <v>130</v>
      </c>
      <c r="F27" s="59" t="s">
        <v>173</v>
      </c>
      <c r="G27" s="59"/>
      <c r="H27" s="17">
        <v>879</v>
      </c>
      <c r="I27" s="18" t="s">
        <v>131</v>
      </c>
    </row>
    <row r="28" spans="2:9" ht="24">
      <c r="B28" s="15">
        <f t="shared" si="0"/>
        <v>18</v>
      </c>
      <c r="C28" s="68" t="s">
        <v>143</v>
      </c>
      <c r="D28" s="68"/>
      <c r="E28" s="16" t="s">
        <v>130</v>
      </c>
      <c r="F28" s="59" t="s">
        <v>173</v>
      </c>
      <c r="G28" s="59"/>
      <c r="H28" s="17">
        <v>22513</v>
      </c>
      <c r="I28" s="18" t="s">
        <v>131</v>
      </c>
    </row>
    <row r="29" spans="2:9" ht="25.5" customHeight="1">
      <c r="B29" s="15">
        <f t="shared" si="0"/>
        <v>19</v>
      </c>
      <c r="C29" s="68" t="s">
        <v>176</v>
      </c>
      <c r="D29" s="68"/>
      <c r="E29" s="16" t="s">
        <v>130</v>
      </c>
      <c r="F29" s="69" t="s">
        <v>173</v>
      </c>
      <c r="G29" s="70"/>
      <c r="H29" s="17">
        <v>1325</v>
      </c>
      <c r="I29" s="18" t="s">
        <v>131</v>
      </c>
    </row>
    <row r="30" spans="2:9" ht="25.5" customHeight="1">
      <c r="B30" s="15">
        <f t="shared" si="0"/>
        <v>20</v>
      </c>
      <c r="C30" s="68" t="s">
        <v>188</v>
      </c>
      <c r="D30" s="68"/>
      <c r="E30" s="16" t="s">
        <v>130</v>
      </c>
      <c r="F30" s="69" t="s">
        <v>173</v>
      </c>
      <c r="G30" s="70"/>
      <c r="H30" s="17">
        <v>29900</v>
      </c>
      <c r="I30" s="18" t="s">
        <v>131</v>
      </c>
    </row>
    <row r="31" spans="2:9" ht="25.5" customHeight="1">
      <c r="B31" s="15">
        <f t="shared" si="0"/>
        <v>21</v>
      </c>
      <c r="C31" s="68" t="s">
        <v>189</v>
      </c>
      <c r="D31" s="68"/>
      <c r="E31" s="16" t="s">
        <v>130</v>
      </c>
      <c r="F31" s="69" t="s">
        <v>173</v>
      </c>
      <c r="G31" s="70"/>
      <c r="H31" s="17">
        <v>280</v>
      </c>
      <c r="I31" s="18" t="s">
        <v>131</v>
      </c>
    </row>
    <row r="32" spans="2:9" ht="25.5" customHeight="1">
      <c r="B32" s="15">
        <f t="shared" si="0"/>
        <v>22</v>
      </c>
      <c r="C32" s="68" t="s">
        <v>190</v>
      </c>
      <c r="D32" s="68"/>
      <c r="E32" s="16" t="s">
        <v>130</v>
      </c>
      <c r="F32" s="69" t="s">
        <v>173</v>
      </c>
      <c r="G32" s="70"/>
      <c r="H32" s="17">
        <v>720</v>
      </c>
      <c r="I32" s="18" t="s">
        <v>131</v>
      </c>
    </row>
    <row r="33" spans="2:9" ht="25.5" customHeight="1">
      <c r="B33" s="15">
        <f t="shared" si="0"/>
        <v>23</v>
      </c>
      <c r="C33" s="68" t="s">
        <v>191</v>
      </c>
      <c r="D33" s="68"/>
      <c r="E33" s="16" t="s">
        <v>130</v>
      </c>
      <c r="F33" s="69" t="s">
        <v>173</v>
      </c>
      <c r="G33" s="70"/>
      <c r="H33" s="17">
        <v>2900</v>
      </c>
      <c r="I33" s="18" t="s">
        <v>131</v>
      </c>
    </row>
    <row r="34" spans="2:9" ht="25.5" customHeight="1">
      <c r="B34" s="15">
        <f t="shared" si="0"/>
        <v>24</v>
      </c>
      <c r="C34" s="68" t="s">
        <v>179</v>
      </c>
      <c r="D34" s="68"/>
      <c r="E34" s="16" t="s">
        <v>167</v>
      </c>
      <c r="F34" s="69" t="s">
        <v>173</v>
      </c>
      <c r="G34" s="70"/>
      <c r="H34" s="17">
        <v>52000</v>
      </c>
      <c r="I34" s="18" t="s">
        <v>131</v>
      </c>
    </row>
    <row r="35" spans="2:10" ht="12">
      <c r="B35" s="15"/>
      <c r="C35" s="96"/>
      <c r="D35" s="96"/>
      <c r="E35" s="16"/>
      <c r="F35" s="112"/>
      <c r="G35" s="112"/>
      <c r="H35" s="20"/>
      <c r="I35" s="21"/>
      <c r="J35" s="22"/>
    </row>
    <row r="36" spans="2:10" ht="12" hidden="1">
      <c r="B36" s="94" t="s">
        <v>144</v>
      </c>
      <c r="C36" s="95"/>
      <c r="D36" s="95"/>
      <c r="E36" s="95"/>
      <c r="F36" s="95"/>
      <c r="G36" s="95"/>
      <c r="H36" s="95"/>
      <c r="I36" s="95"/>
      <c r="J36" s="22"/>
    </row>
    <row r="37" spans="2:10" ht="12" hidden="1">
      <c r="B37" s="23"/>
      <c r="C37" s="110"/>
      <c r="D37" s="111"/>
      <c r="E37" s="24"/>
      <c r="F37" s="110"/>
      <c r="G37" s="111"/>
      <c r="H37" s="25">
        <f>SUM(H38:H47)</f>
        <v>0</v>
      </c>
      <c r="I37" s="24"/>
      <c r="J37" s="22"/>
    </row>
    <row r="38" spans="2:11" ht="59.25" customHeight="1" hidden="1">
      <c r="B38" s="15">
        <f>B34+1</f>
        <v>25</v>
      </c>
      <c r="C38" s="72" t="s">
        <v>153</v>
      </c>
      <c r="D38" s="72"/>
      <c r="E38" s="26" t="s">
        <v>145</v>
      </c>
      <c r="F38" s="59"/>
      <c r="G38" s="59"/>
      <c r="H38" s="17"/>
      <c r="I38" s="9" t="s">
        <v>151</v>
      </c>
      <c r="J38" s="22">
        <f>H38+H42+H44+H45+H47+H40</f>
        <v>0</v>
      </c>
      <c r="K38" s="7" t="s">
        <v>166</v>
      </c>
    </row>
    <row r="39" spans="2:9" ht="24" hidden="1">
      <c r="B39" s="15">
        <f>B38+1</f>
        <v>26</v>
      </c>
      <c r="C39" s="72" t="s">
        <v>155</v>
      </c>
      <c r="D39" s="72"/>
      <c r="E39" s="26" t="s">
        <v>146</v>
      </c>
      <c r="F39" s="59"/>
      <c r="G39" s="59"/>
      <c r="H39" s="17"/>
      <c r="I39" s="18" t="s">
        <v>152</v>
      </c>
    </row>
    <row r="40" spans="2:11" ht="24" hidden="1">
      <c r="B40" s="15">
        <f aca="true" t="shared" si="1" ref="B40:B47">B39+1</f>
        <v>27</v>
      </c>
      <c r="C40" s="72" t="s">
        <v>160</v>
      </c>
      <c r="D40" s="72"/>
      <c r="E40" s="26" t="s">
        <v>145</v>
      </c>
      <c r="F40" s="59"/>
      <c r="G40" s="59"/>
      <c r="H40" s="17"/>
      <c r="I40" s="18" t="s">
        <v>152</v>
      </c>
      <c r="K40" s="22"/>
    </row>
    <row r="41" spans="2:9" ht="59.25" customHeight="1" hidden="1">
      <c r="B41" s="15">
        <f t="shared" si="1"/>
        <v>28</v>
      </c>
      <c r="C41" s="53" t="s">
        <v>168</v>
      </c>
      <c r="D41" s="54"/>
      <c r="E41" s="26" t="s">
        <v>145</v>
      </c>
      <c r="F41" s="57"/>
      <c r="G41" s="58"/>
      <c r="H41" s="17"/>
      <c r="I41" s="18" t="s">
        <v>131</v>
      </c>
    </row>
    <row r="42" spans="2:9" ht="59.25" customHeight="1" hidden="1">
      <c r="B42" s="15">
        <f t="shared" si="1"/>
        <v>29</v>
      </c>
      <c r="C42" s="53" t="s">
        <v>170</v>
      </c>
      <c r="D42" s="54"/>
      <c r="E42" s="26" t="s">
        <v>145</v>
      </c>
      <c r="F42" s="57"/>
      <c r="G42" s="58"/>
      <c r="H42" s="17"/>
      <c r="I42" s="18" t="s">
        <v>131</v>
      </c>
    </row>
    <row r="43" spans="2:9" ht="59.25" customHeight="1" hidden="1">
      <c r="B43" s="15">
        <f t="shared" si="1"/>
        <v>30</v>
      </c>
      <c r="C43" s="72" t="s">
        <v>157</v>
      </c>
      <c r="D43" s="72"/>
      <c r="E43" s="26" t="s">
        <v>146</v>
      </c>
      <c r="F43" s="59"/>
      <c r="G43" s="59"/>
      <c r="H43" s="17"/>
      <c r="I43" s="18" t="s">
        <v>152</v>
      </c>
    </row>
    <row r="44" spans="2:9" ht="59.25" customHeight="1" hidden="1">
      <c r="B44" s="15">
        <f t="shared" si="1"/>
        <v>31</v>
      </c>
      <c r="C44" s="60" t="s">
        <v>163</v>
      </c>
      <c r="D44" s="73"/>
      <c r="E44" s="26" t="s">
        <v>145</v>
      </c>
      <c r="F44" s="69"/>
      <c r="G44" s="74"/>
      <c r="H44" s="17"/>
      <c r="I44" s="18" t="s">
        <v>152</v>
      </c>
    </row>
    <row r="45" spans="2:9" ht="59.25" customHeight="1" hidden="1">
      <c r="B45" s="15">
        <f t="shared" si="1"/>
        <v>32</v>
      </c>
      <c r="C45" s="60" t="s">
        <v>164</v>
      </c>
      <c r="D45" s="73"/>
      <c r="E45" s="26" t="s">
        <v>145</v>
      </c>
      <c r="F45" s="69"/>
      <c r="G45" s="74"/>
      <c r="H45" s="17"/>
      <c r="I45" s="18" t="s">
        <v>152</v>
      </c>
    </row>
    <row r="46" spans="2:9" ht="59.25" customHeight="1" hidden="1">
      <c r="B46" s="15">
        <f t="shared" si="1"/>
        <v>33</v>
      </c>
      <c r="C46" s="60" t="s">
        <v>165</v>
      </c>
      <c r="D46" s="73"/>
      <c r="E46" s="26" t="s">
        <v>145</v>
      </c>
      <c r="F46" s="69"/>
      <c r="G46" s="74"/>
      <c r="H46" s="17"/>
      <c r="I46" s="18" t="s">
        <v>152</v>
      </c>
    </row>
    <row r="47" spans="2:9" ht="59.25" customHeight="1" hidden="1">
      <c r="B47" s="15">
        <f t="shared" si="1"/>
        <v>34</v>
      </c>
      <c r="C47" s="60" t="s">
        <v>169</v>
      </c>
      <c r="D47" s="73"/>
      <c r="E47" s="26" t="s">
        <v>145</v>
      </c>
      <c r="F47" s="69"/>
      <c r="G47" s="74"/>
      <c r="H47" s="17"/>
      <c r="I47" s="18" t="s">
        <v>152</v>
      </c>
    </row>
    <row r="48" spans="2:9" ht="59.25" customHeight="1" hidden="1">
      <c r="B48" s="15"/>
      <c r="C48" s="53"/>
      <c r="D48" s="54"/>
      <c r="E48" s="26"/>
      <c r="F48" s="57"/>
      <c r="G48" s="58"/>
      <c r="H48" s="17"/>
      <c r="I48" s="18"/>
    </row>
    <row r="49" spans="2:10" ht="28.5" customHeight="1">
      <c r="B49" s="91" t="s">
        <v>211</v>
      </c>
      <c r="C49" s="92"/>
      <c r="D49" s="92"/>
      <c r="E49" s="92"/>
      <c r="F49" s="92"/>
      <c r="G49" s="92"/>
      <c r="H49" s="92"/>
      <c r="I49" s="93"/>
      <c r="J49" s="22"/>
    </row>
    <row r="50" spans="2:10" ht="24" customHeight="1">
      <c r="B50" s="27"/>
      <c r="C50" s="64" t="s">
        <v>175</v>
      </c>
      <c r="D50" s="65"/>
      <c r="E50" s="28"/>
      <c r="F50" s="116"/>
      <c r="G50" s="117"/>
      <c r="H50" s="29">
        <f>SUM(H51:H253)</f>
        <v>13158300</v>
      </c>
      <c r="I50" s="28"/>
      <c r="J50" s="22"/>
    </row>
    <row r="51" spans="2:9" ht="59.25" customHeight="1" hidden="1">
      <c r="B51" s="15"/>
      <c r="C51" s="71"/>
      <c r="D51" s="71"/>
      <c r="E51" s="30"/>
      <c r="F51" s="59"/>
      <c r="G51" s="59"/>
      <c r="H51" s="17"/>
      <c r="I51" s="18"/>
    </row>
    <row r="52" spans="2:9" ht="59.25" customHeight="1" hidden="1">
      <c r="B52" s="15"/>
      <c r="C52" s="71"/>
      <c r="D52" s="71"/>
      <c r="E52" s="16"/>
      <c r="F52" s="59"/>
      <c r="G52" s="59"/>
      <c r="H52" s="17"/>
      <c r="I52" s="18"/>
    </row>
    <row r="53" spans="2:9" ht="59.25" customHeight="1" hidden="1">
      <c r="B53" s="15"/>
      <c r="C53" s="72"/>
      <c r="D53" s="72"/>
      <c r="E53" s="16"/>
      <c r="F53" s="59"/>
      <c r="G53" s="59"/>
      <c r="H53" s="17"/>
      <c r="I53" s="18"/>
    </row>
    <row r="54" spans="2:9" ht="59.25" customHeight="1" hidden="1">
      <c r="B54" s="15"/>
      <c r="C54" s="71"/>
      <c r="D54" s="71"/>
      <c r="E54" s="16"/>
      <c r="F54" s="59"/>
      <c r="G54" s="59"/>
      <c r="H54" s="17"/>
      <c r="I54" s="18"/>
    </row>
    <row r="55" spans="2:9" ht="56.25" customHeight="1">
      <c r="B55" s="15">
        <f>B34+1</f>
        <v>25</v>
      </c>
      <c r="C55" s="71" t="s">
        <v>186</v>
      </c>
      <c r="D55" s="71"/>
      <c r="E55" s="31" t="s">
        <v>146</v>
      </c>
      <c r="F55" s="59" t="s">
        <v>173</v>
      </c>
      <c r="G55" s="59"/>
      <c r="H55" s="17">
        <v>300000</v>
      </c>
      <c r="I55" s="18" t="s">
        <v>131</v>
      </c>
    </row>
    <row r="56" spans="2:9" ht="36.75" customHeight="1">
      <c r="B56" s="15">
        <f aca="true" t="shared" si="2" ref="B56:B177">B55+1</f>
        <v>26</v>
      </c>
      <c r="C56" s="66" t="s">
        <v>177</v>
      </c>
      <c r="D56" s="66"/>
      <c r="E56" s="16" t="s">
        <v>146</v>
      </c>
      <c r="F56" s="59" t="s">
        <v>173</v>
      </c>
      <c r="G56" s="59"/>
      <c r="H56" s="17">
        <v>20000</v>
      </c>
      <c r="I56" s="18" t="s">
        <v>131</v>
      </c>
    </row>
    <row r="57" spans="2:9" ht="39" customHeight="1">
      <c r="B57" s="15">
        <f t="shared" si="2"/>
        <v>27</v>
      </c>
      <c r="C57" s="71" t="s">
        <v>38</v>
      </c>
      <c r="D57" s="71"/>
      <c r="E57" s="16" t="s">
        <v>146</v>
      </c>
      <c r="F57" s="59" t="s">
        <v>173</v>
      </c>
      <c r="G57" s="59"/>
      <c r="H57" s="17">
        <v>190000</v>
      </c>
      <c r="I57" s="18" t="s">
        <v>131</v>
      </c>
    </row>
    <row r="58" spans="2:9" ht="45" customHeight="1">
      <c r="B58" s="15">
        <f t="shared" si="2"/>
        <v>28</v>
      </c>
      <c r="C58" s="66" t="s">
        <v>192</v>
      </c>
      <c r="D58" s="66"/>
      <c r="E58" s="16" t="s">
        <v>146</v>
      </c>
      <c r="F58" s="59" t="s">
        <v>173</v>
      </c>
      <c r="G58" s="59"/>
      <c r="H58" s="17">
        <v>2500</v>
      </c>
      <c r="I58" s="18" t="s">
        <v>131</v>
      </c>
    </row>
    <row r="59" spans="2:9" ht="55.5" customHeight="1">
      <c r="B59" s="15">
        <f>B58+1</f>
        <v>29</v>
      </c>
      <c r="C59" s="62" t="s">
        <v>214</v>
      </c>
      <c r="D59" s="63"/>
      <c r="E59" s="16" t="s">
        <v>146</v>
      </c>
      <c r="F59" s="59" t="s">
        <v>212</v>
      </c>
      <c r="G59" s="59"/>
      <c r="H59" s="33">
        <v>5330</v>
      </c>
      <c r="I59" s="18" t="s">
        <v>131</v>
      </c>
    </row>
    <row r="60" spans="2:9" ht="57" customHeight="1">
      <c r="B60" s="15">
        <f t="shared" si="2"/>
        <v>30</v>
      </c>
      <c r="C60" s="62" t="s">
        <v>215</v>
      </c>
      <c r="D60" s="63"/>
      <c r="E60" s="16" t="s">
        <v>146</v>
      </c>
      <c r="F60" s="59" t="s">
        <v>212</v>
      </c>
      <c r="G60" s="59"/>
      <c r="H60" s="33">
        <v>5330</v>
      </c>
      <c r="I60" s="18" t="s">
        <v>131</v>
      </c>
    </row>
    <row r="61" spans="2:9" ht="54" customHeight="1">
      <c r="B61" s="15">
        <f t="shared" si="2"/>
        <v>31</v>
      </c>
      <c r="C61" s="62" t="s">
        <v>216</v>
      </c>
      <c r="D61" s="63"/>
      <c r="E61" s="16" t="s">
        <v>146</v>
      </c>
      <c r="F61" s="59" t="s">
        <v>212</v>
      </c>
      <c r="G61" s="59"/>
      <c r="H61" s="33">
        <v>5330</v>
      </c>
      <c r="I61" s="18" t="s">
        <v>131</v>
      </c>
    </row>
    <row r="62" spans="2:9" ht="57" customHeight="1">
      <c r="B62" s="15">
        <f t="shared" si="2"/>
        <v>32</v>
      </c>
      <c r="C62" s="62" t="s">
        <v>217</v>
      </c>
      <c r="D62" s="63"/>
      <c r="E62" s="16" t="s">
        <v>146</v>
      </c>
      <c r="F62" s="59" t="s">
        <v>212</v>
      </c>
      <c r="G62" s="59"/>
      <c r="H62" s="33">
        <v>5330</v>
      </c>
      <c r="I62" s="18" t="s">
        <v>131</v>
      </c>
    </row>
    <row r="63" spans="2:9" ht="55.5" customHeight="1">
      <c r="B63" s="15">
        <f t="shared" si="2"/>
        <v>33</v>
      </c>
      <c r="C63" s="62" t="s">
        <v>218</v>
      </c>
      <c r="D63" s="63"/>
      <c r="E63" s="16" t="s">
        <v>146</v>
      </c>
      <c r="F63" s="59" t="s">
        <v>212</v>
      </c>
      <c r="G63" s="59"/>
      <c r="H63" s="33">
        <v>5330</v>
      </c>
      <c r="I63" s="18" t="s">
        <v>131</v>
      </c>
    </row>
    <row r="64" spans="2:9" ht="57.75" customHeight="1">
      <c r="B64" s="15">
        <f t="shared" si="2"/>
        <v>34</v>
      </c>
      <c r="C64" s="62" t="s">
        <v>219</v>
      </c>
      <c r="D64" s="63"/>
      <c r="E64" s="16" t="s">
        <v>146</v>
      </c>
      <c r="F64" s="59" t="s">
        <v>212</v>
      </c>
      <c r="G64" s="59"/>
      <c r="H64" s="33">
        <v>5330</v>
      </c>
      <c r="I64" s="18" t="s">
        <v>131</v>
      </c>
    </row>
    <row r="65" spans="2:9" ht="60.75" customHeight="1">
      <c r="B65" s="15">
        <f t="shared" si="2"/>
        <v>35</v>
      </c>
      <c r="C65" s="62" t="s">
        <v>220</v>
      </c>
      <c r="D65" s="63"/>
      <c r="E65" s="16" t="s">
        <v>146</v>
      </c>
      <c r="F65" s="59" t="s">
        <v>212</v>
      </c>
      <c r="G65" s="59"/>
      <c r="H65" s="33">
        <v>5330</v>
      </c>
      <c r="I65" s="18" t="s">
        <v>131</v>
      </c>
    </row>
    <row r="66" spans="2:9" ht="57.75" customHeight="1">
      <c r="B66" s="15">
        <f t="shared" si="2"/>
        <v>36</v>
      </c>
      <c r="C66" s="62" t="s">
        <v>221</v>
      </c>
      <c r="D66" s="63"/>
      <c r="E66" s="16" t="s">
        <v>146</v>
      </c>
      <c r="F66" s="59" t="s">
        <v>212</v>
      </c>
      <c r="G66" s="59"/>
      <c r="H66" s="33">
        <v>5330</v>
      </c>
      <c r="I66" s="18" t="s">
        <v>131</v>
      </c>
    </row>
    <row r="67" spans="2:9" ht="57" customHeight="1">
      <c r="B67" s="15">
        <f t="shared" si="2"/>
        <v>37</v>
      </c>
      <c r="C67" s="62" t="s">
        <v>222</v>
      </c>
      <c r="D67" s="63"/>
      <c r="E67" s="16" t="s">
        <v>146</v>
      </c>
      <c r="F67" s="59" t="s">
        <v>212</v>
      </c>
      <c r="G67" s="59"/>
      <c r="H67" s="33">
        <v>5330</v>
      </c>
      <c r="I67" s="18" t="s">
        <v>131</v>
      </c>
    </row>
    <row r="68" spans="2:9" ht="51" customHeight="1">
      <c r="B68" s="15">
        <f t="shared" si="2"/>
        <v>38</v>
      </c>
      <c r="C68" s="62" t="s">
        <v>223</v>
      </c>
      <c r="D68" s="63"/>
      <c r="E68" s="16" t="s">
        <v>146</v>
      </c>
      <c r="F68" s="59" t="s">
        <v>212</v>
      </c>
      <c r="G68" s="59"/>
      <c r="H68" s="33">
        <v>5330</v>
      </c>
      <c r="I68" s="18" t="s">
        <v>131</v>
      </c>
    </row>
    <row r="69" spans="2:9" ht="55.5" customHeight="1">
      <c r="B69" s="15">
        <f t="shared" si="2"/>
        <v>39</v>
      </c>
      <c r="C69" s="62" t="s">
        <v>224</v>
      </c>
      <c r="D69" s="63"/>
      <c r="E69" s="16" t="s">
        <v>146</v>
      </c>
      <c r="F69" s="59" t="s">
        <v>212</v>
      </c>
      <c r="G69" s="59"/>
      <c r="H69" s="33">
        <v>5330</v>
      </c>
      <c r="I69" s="18" t="s">
        <v>131</v>
      </c>
    </row>
    <row r="70" spans="2:9" ht="54" customHeight="1">
      <c r="B70" s="15">
        <f t="shared" si="2"/>
        <v>40</v>
      </c>
      <c r="C70" s="62" t="s">
        <v>225</v>
      </c>
      <c r="D70" s="63"/>
      <c r="E70" s="16" t="s">
        <v>146</v>
      </c>
      <c r="F70" s="59" t="s">
        <v>212</v>
      </c>
      <c r="G70" s="59"/>
      <c r="H70" s="33">
        <v>5330</v>
      </c>
      <c r="I70" s="18" t="s">
        <v>131</v>
      </c>
    </row>
    <row r="71" spans="2:9" ht="54.75" customHeight="1">
      <c r="B71" s="15">
        <f t="shared" si="2"/>
        <v>41</v>
      </c>
      <c r="C71" s="62" t="s">
        <v>226</v>
      </c>
      <c r="D71" s="63"/>
      <c r="E71" s="16" t="s">
        <v>146</v>
      </c>
      <c r="F71" s="59" t="s">
        <v>212</v>
      </c>
      <c r="G71" s="59"/>
      <c r="H71" s="33">
        <v>5330</v>
      </c>
      <c r="I71" s="18" t="s">
        <v>131</v>
      </c>
    </row>
    <row r="72" spans="2:9" ht="51" customHeight="1">
      <c r="B72" s="15">
        <f t="shared" si="2"/>
        <v>42</v>
      </c>
      <c r="C72" s="62" t="s">
        <v>227</v>
      </c>
      <c r="D72" s="63"/>
      <c r="E72" s="16" t="s">
        <v>146</v>
      </c>
      <c r="F72" s="59" t="s">
        <v>212</v>
      </c>
      <c r="G72" s="59"/>
      <c r="H72" s="33">
        <v>5330</v>
      </c>
      <c r="I72" s="18" t="s">
        <v>131</v>
      </c>
    </row>
    <row r="73" spans="2:9" ht="58.5" customHeight="1">
      <c r="B73" s="15">
        <f t="shared" si="2"/>
        <v>43</v>
      </c>
      <c r="C73" s="62" t="s">
        <v>228</v>
      </c>
      <c r="D73" s="63"/>
      <c r="E73" s="16" t="s">
        <v>146</v>
      </c>
      <c r="F73" s="59" t="s">
        <v>212</v>
      </c>
      <c r="G73" s="59"/>
      <c r="H73" s="33">
        <v>5330</v>
      </c>
      <c r="I73" s="18" t="s">
        <v>131</v>
      </c>
    </row>
    <row r="74" spans="2:9" ht="55.5" customHeight="1">
      <c r="B74" s="15">
        <f t="shared" si="2"/>
        <v>44</v>
      </c>
      <c r="C74" s="62" t="s">
        <v>229</v>
      </c>
      <c r="D74" s="63"/>
      <c r="E74" s="16" t="s">
        <v>146</v>
      </c>
      <c r="F74" s="59" t="s">
        <v>212</v>
      </c>
      <c r="G74" s="59"/>
      <c r="H74" s="33">
        <v>5330</v>
      </c>
      <c r="I74" s="18" t="s">
        <v>131</v>
      </c>
    </row>
    <row r="75" spans="2:9" ht="60" customHeight="1">
      <c r="B75" s="15">
        <f t="shared" si="2"/>
        <v>45</v>
      </c>
      <c r="C75" s="62" t="s">
        <v>230</v>
      </c>
      <c r="D75" s="63"/>
      <c r="E75" s="16" t="s">
        <v>146</v>
      </c>
      <c r="F75" s="59" t="s">
        <v>212</v>
      </c>
      <c r="G75" s="59"/>
      <c r="H75" s="33">
        <v>5330</v>
      </c>
      <c r="I75" s="18" t="s">
        <v>131</v>
      </c>
    </row>
    <row r="76" spans="2:9" ht="60.75" customHeight="1">
      <c r="B76" s="15">
        <f t="shared" si="2"/>
        <v>46</v>
      </c>
      <c r="C76" s="62" t="s">
        <v>231</v>
      </c>
      <c r="D76" s="63"/>
      <c r="E76" s="16" t="s">
        <v>146</v>
      </c>
      <c r="F76" s="59" t="s">
        <v>212</v>
      </c>
      <c r="G76" s="59"/>
      <c r="H76" s="33">
        <v>5330</v>
      </c>
      <c r="I76" s="18" t="s">
        <v>131</v>
      </c>
    </row>
    <row r="77" spans="2:9" ht="57.75" customHeight="1">
      <c r="B77" s="15">
        <f t="shared" si="2"/>
        <v>47</v>
      </c>
      <c r="C77" s="62" t="s">
        <v>232</v>
      </c>
      <c r="D77" s="63"/>
      <c r="E77" s="16" t="s">
        <v>146</v>
      </c>
      <c r="F77" s="59" t="s">
        <v>212</v>
      </c>
      <c r="G77" s="59"/>
      <c r="H77" s="33">
        <v>5330</v>
      </c>
      <c r="I77" s="18" t="s">
        <v>131</v>
      </c>
    </row>
    <row r="78" spans="2:9" ht="52.5" customHeight="1">
      <c r="B78" s="15">
        <f t="shared" si="2"/>
        <v>48</v>
      </c>
      <c r="C78" s="62" t="s">
        <v>233</v>
      </c>
      <c r="D78" s="63"/>
      <c r="E78" s="16" t="s">
        <v>146</v>
      </c>
      <c r="F78" s="59" t="s">
        <v>212</v>
      </c>
      <c r="G78" s="59"/>
      <c r="H78" s="33">
        <v>5330</v>
      </c>
      <c r="I78" s="18" t="s">
        <v>131</v>
      </c>
    </row>
    <row r="79" spans="2:9" ht="60.75" customHeight="1">
      <c r="B79" s="15">
        <f t="shared" si="2"/>
        <v>49</v>
      </c>
      <c r="C79" s="62" t="s">
        <v>234</v>
      </c>
      <c r="D79" s="63"/>
      <c r="E79" s="16" t="s">
        <v>146</v>
      </c>
      <c r="F79" s="59" t="s">
        <v>212</v>
      </c>
      <c r="G79" s="59"/>
      <c r="H79" s="33">
        <v>5330</v>
      </c>
      <c r="I79" s="18" t="s">
        <v>131</v>
      </c>
    </row>
    <row r="80" spans="2:9" ht="53.25" customHeight="1">
      <c r="B80" s="15">
        <f t="shared" si="2"/>
        <v>50</v>
      </c>
      <c r="C80" s="62" t="s">
        <v>235</v>
      </c>
      <c r="D80" s="63"/>
      <c r="E80" s="16" t="s">
        <v>146</v>
      </c>
      <c r="F80" s="59" t="s">
        <v>212</v>
      </c>
      <c r="G80" s="59"/>
      <c r="H80" s="33">
        <v>5330</v>
      </c>
      <c r="I80" s="18" t="s">
        <v>131</v>
      </c>
    </row>
    <row r="81" spans="2:9" ht="55.5" customHeight="1">
      <c r="B81" s="15">
        <f t="shared" si="2"/>
        <v>51</v>
      </c>
      <c r="C81" s="62" t="s">
        <v>236</v>
      </c>
      <c r="D81" s="63"/>
      <c r="E81" s="16" t="s">
        <v>146</v>
      </c>
      <c r="F81" s="59" t="s">
        <v>212</v>
      </c>
      <c r="G81" s="59"/>
      <c r="H81" s="33">
        <v>5330</v>
      </c>
      <c r="I81" s="18" t="s">
        <v>131</v>
      </c>
    </row>
    <row r="82" spans="2:9" ht="51.75" customHeight="1">
      <c r="B82" s="15">
        <f t="shared" si="2"/>
        <v>52</v>
      </c>
      <c r="C82" s="62" t="s">
        <v>237</v>
      </c>
      <c r="D82" s="63"/>
      <c r="E82" s="16" t="s">
        <v>146</v>
      </c>
      <c r="F82" s="59" t="s">
        <v>212</v>
      </c>
      <c r="G82" s="59"/>
      <c r="H82" s="33">
        <v>5330</v>
      </c>
      <c r="I82" s="18" t="s">
        <v>131</v>
      </c>
    </row>
    <row r="83" spans="2:9" ht="50.25" customHeight="1">
      <c r="B83" s="15">
        <f t="shared" si="2"/>
        <v>53</v>
      </c>
      <c r="C83" s="62" t="s">
        <v>242</v>
      </c>
      <c r="D83" s="63"/>
      <c r="E83" s="16" t="s">
        <v>146</v>
      </c>
      <c r="F83" s="59" t="s">
        <v>212</v>
      </c>
      <c r="G83" s="59"/>
      <c r="H83" s="33">
        <v>5330</v>
      </c>
      <c r="I83" s="18" t="s">
        <v>131</v>
      </c>
    </row>
    <row r="84" spans="2:9" ht="51" customHeight="1">
      <c r="B84" s="15">
        <f t="shared" si="2"/>
        <v>54</v>
      </c>
      <c r="C84" s="62" t="s">
        <v>243</v>
      </c>
      <c r="D84" s="63"/>
      <c r="E84" s="16" t="s">
        <v>146</v>
      </c>
      <c r="F84" s="59" t="s">
        <v>212</v>
      </c>
      <c r="G84" s="59"/>
      <c r="H84" s="33">
        <v>5330</v>
      </c>
      <c r="I84" s="18" t="s">
        <v>131</v>
      </c>
    </row>
    <row r="85" spans="2:9" ht="48.75" customHeight="1">
      <c r="B85" s="15">
        <f t="shared" si="2"/>
        <v>55</v>
      </c>
      <c r="C85" s="62" t="s">
        <v>244</v>
      </c>
      <c r="D85" s="63"/>
      <c r="E85" s="16" t="s">
        <v>146</v>
      </c>
      <c r="F85" s="59" t="s">
        <v>212</v>
      </c>
      <c r="G85" s="59"/>
      <c r="H85" s="33">
        <v>7000</v>
      </c>
      <c r="I85" s="18" t="s">
        <v>131</v>
      </c>
    </row>
    <row r="86" spans="2:9" ht="47.25" customHeight="1">
      <c r="B86" s="15">
        <f t="shared" si="2"/>
        <v>56</v>
      </c>
      <c r="C86" s="62" t="s">
        <v>245</v>
      </c>
      <c r="D86" s="63"/>
      <c r="E86" s="16" t="s">
        <v>146</v>
      </c>
      <c r="F86" s="59" t="s">
        <v>212</v>
      </c>
      <c r="G86" s="59"/>
      <c r="H86" s="33">
        <v>7000</v>
      </c>
      <c r="I86" s="18" t="s">
        <v>131</v>
      </c>
    </row>
    <row r="87" spans="2:9" ht="50.25" customHeight="1">
      <c r="B87" s="15">
        <f t="shared" si="2"/>
        <v>57</v>
      </c>
      <c r="C87" s="62" t="s">
        <v>246</v>
      </c>
      <c r="D87" s="63"/>
      <c r="E87" s="16" t="s">
        <v>146</v>
      </c>
      <c r="F87" s="59" t="s">
        <v>212</v>
      </c>
      <c r="G87" s="59"/>
      <c r="H87" s="33">
        <v>7000</v>
      </c>
      <c r="I87" s="18" t="s">
        <v>131</v>
      </c>
    </row>
    <row r="88" spans="2:9" ht="54.75" customHeight="1">
      <c r="B88" s="15">
        <f t="shared" si="2"/>
        <v>58</v>
      </c>
      <c r="C88" s="62" t="s">
        <v>247</v>
      </c>
      <c r="D88" s="63"/>
      <c r="E88" s="16" t="s">
        <v>146</v>
      </c>
      <c r="F88" s="59" t="s">
        <v>212</v>
      </c>
      <c r="G88" s="59"/>
      <c r="H88" s="33">
        <v>7000</v>
      </c>
      <c r="I88" s="18" t="s">
        <v>131</v>
      </c>
    </row>
    <row r="89" spans="2:9" ht="54" customHeight="1">
      <c r="B89" s="15">
        <f t="shared" si="2"/>
        <v>59</v>
      </c>
      <c r="C89" s="62" t="s">
        <v>248</v>
      </c>
      <c r="D89" s="63"/>
      <c r="E89" s="16" t="s">
        <v>146</v>
      </c>
      <c r="F89" s="59" t="s">
        <v>212</v>
      </c>
      <c r="G89" s="59"/>
      <c r="H89" s="33">
        <v>7000</v>
      </c>
      <c r="I89" s="18" t="s">
        <v>131</v>
      </c>
    </row>
    <row r="90" spans="2:9" ht="49.5" customHeight="1">
      <c r="B90" s="15">
        <f t="shared" si="2"/>
        <v>60</v>
      </c>
      <c r="C90" s="62" t="s">
        <v>249</v>
      </c>
      <c r="D90" s="63"/>
      <c r="E90" s="16" t="s">
        <v>146</v>
      </c>
      <c r="F90" s="59" t="s">
        <v>212</v>
      </c>
      <c r="G90" s="59"/>
      <c r="H90" s="33">
        <v>7000</v>
      </c>
      <c r="I90" s="18" t="s">
        <v>131</v>
      </c>
    </row>
    <row r="91" spans="2:9" ht="54.75" customHeight="1">
      <c r="B91" s="15">
        <f t="shared" si="2"/>
        <v>61</v>
      </c>
      <c r="C91" s="62" t="s">
        <v>90</v>
      </c>
      <c r="D91" s="63"/>
      <c r="E91" s="16" t="s">
        <v>146</v>
      </c>
      <c r="F91" s="59" t="s">
        <v>212</v>
      </c>
      <c r="G91" s="59"/>
      <c r="H91" s="33">
        <v>7000</v>
      </c>
      <c r="I91" s="18" t="s">
        <v>131</v>
      </c>
    </row>
    <row r="92" spans="2:9" ht="52.5" customHeight="1">
      <c r="B92" s="15">
        <f t="shared" si="2"/>
        <v>62</v>
      </c>
      <c r="C92" s="62" t="s">
        <v>89</v>
      </c>
      <c r="D92" s="63"/>
      <c r="E92" s="16" t="s">
        <v>146</v>
      </c>
      <c r="F92" s="59" t="s">
        <v>212</v>
      </c>
      <c r="G92" s="59"/>
      <c r="H92" s="33">
        <v>7000</v>
      </c>
      <c r="I92" s="18" t="s">
        <v>131</v>
      </c>
    </row>
    <row r="93" spans="2:9" ht="54" customHeight="1">
      <c r="B93" s="15">
        <f t="shared" si="2"/>
        <v>63</v>
      </c>
      <c r="C93" s="62" t="s">
        <v>88</v>
      </c>
      <c r="D93" s="63"/>
      <c r="E93" s="16" t="s">
        <v>146</v>
      </c>
      <c r="F93" s="59" t="s">
        <v>212</v>
      </c>
      <c r="G93" s="59"/>
      <c r="H93" s="33">
        <v>7000</v>
      </c>
      <c r="I93" s="18" t="s">
        <v>131</v>
      </c>
    </row>
    <row r="94" spans="2:9" ht="51" customHeight="1">
      <c r="B94" s="15">
        <f t="shared" si="2"/>
        <v>64</v>
      </c>
      <c r="C94" s="62" t="s">
        <v>250</v>
      </c>
      <c r="D94" s="63"/>
      <c r="E94" s="16" t="s">
        <v>146</v>
      </c>
      <c r="F94" s="59" t="s">
        <v>212</v>
      </c>
      <c r="G94" s="59"/>
      <c r="H94" s="33">
        <v>7000</v>
      </c>
      <c r="I94" s="18" t="s">
        <v>131</v>
      </c>
    </row>
    <row r="95" spans="2:9" ht="53.25" customHeight="1">
      <c r="B95" s="15">
        <f t="shared" si="2"/>
        <v>65</v>
      </c>
      <c r="C95" s="62" t="s">
        <v>251</v>
      </c>
      <c r="D95" s="63"/>
      <c r="E95" s="16" t="s">
        <v>146</v>
      </c>
      <c r="F95" s="59" t="s">
        <v>212</v>
      </c>
      <c r="G95" s="59"/>
      <c r="H95" s="33">
        <v>7000</v>
      </c>
      <c r="I95" s="18" t="s">
        <v>131</v>
      </c>
    </row>
    <row r="96" spans="2:9" ht="55.5" customHeight="1">
      <c r="B96" s="15">
        <f t="shared" si="2"/>
        <v>66</v>
      </c>
      <c r="C96" s="62" t="s">
        <v>252</v>
      </c>
      <c r="D96" s="63"/>
      <c r="E96" s="16" t="s">
        <v>146</v>
      </c>
      <c r="F96" s="59" t="s">
        <v>212</v>
      </c>
      <c r="G96" s="59"/>
      <c r="H96" s="33">
        <v>14000</v>
      </c>
      <c r="I96" s="18" t="s">
        <v>131</v>
      </c>
    </row>
    <row r="97" spans="2:9" ht="51" customHeight="1">
      <c r="B97" s="15">
        <f t="shared" si="2"/>
        <v>67</v>
      </c>
      <c r="C97" s="62" t="s">
        <v>253</v>
      </c>
      <c r="D97" s="63"/>
      <c r="E97" s="16" t="s">
        <v>146</v>
      </c>
      <c r="F97" s="59" t="s">
        <v>212</v>
      </c>
      <c r="G97" s="59"/>
      <c r="H97" s="33">
        <v>7000</v>
      </c>
      <c r="I97" s="18" t="s">
        <v>131</v>
      </c>
    </row>
    <row r="98" spans="2:9" ht="53.25" customHeight="1">
      <c r="B98" s="15">
        <f t="shared" si="2"/>
        <v>68</v>
      </c>
      <c r="C98" s="62" t="s">
        <v>254</v>
      </c>
      <c r="D98" s="63"/>
      <c r="E98" s="16" t="s">
        <v>146</v>
      </c>
      <c r="F98" s="59" t="s">
        <v>212</v>
      </c>
      <c r="G98" s="59"/>
      <c r="H98" s="33">
        <v>21000</v>
      </c>
      <c r="I98" s="18" t="s">
        <v>131</v>
      </c>
    </row>
    <row r="99" spans="2:9" ht="56.25" customHeight="1">
      <c r="B99" s="15">
        <f t="shared" si="2"/>
        <v>69</v>
      </c>
      <c r="C99" s="62" t="s">
        <v>255</v>
      </c>
      <c r="D99" s="63"/>
      <c r="E99" s="16" t="s">
        <v>146</v>
      </c>
      <c r="F99" s="59" t="s">
        <v>212</v>
      </c>
      <c r="G99" s="59"/>
      <c r="H99" s="33">
        <v>7000</v>
      </c>
      <c r="I99" s="18" t="s">
        <v>131</v>
      </c>
    </row>
    <row r="100" spans="2:9" ht="59.25" customHeight="1">
      <c r="B100" s="15">
        <f t="shared" si="2"/>
        <v>70</v>
      </c>
      <c r="C100" s="62" t="s">
        <v>256</v>
      </c>
      <c r="D100" s="63"/>
      <c r="E100" s="16" t="s">
        <v>146</v>
      </c>
      <c r="F100" s="59" t="s">
        <v>212</v>
      </c>
      <c r="G100" s="59"/>
      <c r="H100" s="33">
        <v>7000</v>
      </c>
      <c r="I100" s="18" t="s">
        <v>131</v>
      </c>
    </row>
    <row r="101" spans="2:9" ht="51.75" customHeight="1">
      <c r="B101" s="15">
        <f t="shared" si="2"/>
        <v>71</v>
      </c>
      <c r="C101" s="62" t="s">
        <v>257</v>
      </c>
      <c r="D101" s="63"/>
      <c r="E101" s="16" t="s">
        <v>146</v>
      </c>
      <c r="F101" s="59" t="s">
        <v>212</v>
      </c>
      <c r="G101" s="59"/>
      <c r="H101" s="33">
        <v>7000</v>
      </c>
      <c r="I101" s="18" t="s">
        <v>131</v>
      </c>
    </row>
    <row r="102" spans="2:9" ht="50.25" customHeight="1">
      <c r="B102" s="15">
        <f t="shared" si="2"/>
        <v>72</v>
      </c>
      <c r="C102" s="62" t="s">
        <v>258</v>
      </c>
      <c r="D102" s="63"/>
      <c r="E102" s="16" t="s">
        <v>146</v>
      </c>
      <c r="F102" s="59" t="s">
        <v>212</v>
      </c>
      <c r="G102" s="59"/>
      <c r="H102" s="33">
        <v>7000</v>
      </c>
      <c r="I102" s="18" t="s">
        <v>131</v>
      </c>
    </row>
    <row r="103" spans="2:9" ht="60" customHeight="1">
      <c r="B103" s="15">
        <f t="shared" si="2"/>
        <v>73</v>
      </c>
      <c r="C103" s="62" t="s">
        <v>259</v>
      </c>
      <c r="D103" s="63"/>
      <c r="E103" s="16" t="s">
        <v>146</v>
      </c>
      <c r="F103" s="59" t="s">
        <v>212</v>
      </c>
      <c r="G103" s="59"/>
      <c r="H103" s="33">
        <v>5330</v>
      </c>
      <c r="I103" s="18" t="s">
        <v>131</v>
      </c>
    </row>
    <row r="104" spans="2:9" ht="56.25" customHeight="1">
      <c r="B104" s="15">
        <f t="shared" si="2"/>
        <v>74</v>
      </c>
      <c r="C104" s="62" t="s">
        <v>260</v>
      </c>
      <c r="D104" s="63"/>
      <c r="E104" s="16" t="s">
        <v>146</v>
      </c>
      <c r="F104" s="59" t="s">
        <v>212</v>
      </c>
      <c r="G104" s="59"/>
      <c r="H104" s="33">
        <v>5330</v>
      </c>
      <c r="I104" s="18" t="s">
        <v>131</v>
      </c>
    </row>
    <row r="105" spans="2:9" ht="52.5" customHeight="1">
      <c r="B105" s="15">
        <f t="shared" si="2"/>
        <v>75</v>
      </c>
      <c r="C105" s="62" t="s">
        <v>261</v>
      </c>
      <c r="D105" s="63"/>
      <c r="E105" s="16" t="s">
        <v>146</v>
      </c>
      <c r="F105" s="59" t="s">
        <v>212</v>
      </c>
      <c r="G105" s="59"/>
      <c r="H105" s="33">
        <v>5330</v>
      </c>
      <c r="I105" s="18" t="s">
        <v>131</v>
      </c>
    </row>
    <row r="106" spans="2:9" ht="64.5" customHeight="1">
      <c r="B106" s="15">
        <f t="shared" si="2"/>
        <v>76</v>
      </c>
      <c r="C106" s="62" t="s">
        <v>262</v>
      </c>
      <c r="D106" s="63"/>
      <c r="E106" s="16" t="s">
        <v>146</v>
      </c>
      <c r="F106" s="59" t="s">
        <v>212</v>
      </c>
      <c r="G106" s="59"/>
      <c r="H106" s="33">
        <v>5330</v>
      </c>
      <c r="I106" s="18" t="s">
        <v>131</v>
      </c>
    </row>
    <row r="107" spans="2:9" ht="52.5" customHeight="1">
      <c r="B107" s="15">
        <f t="shared" si="2"/>
        <v>77</v>
      </c>
      <c r="C107" s="62" t="s">
        <v>263</v>
      </c>
      <c r="D107" s="63"/>
      <c r="E107" s="16" t="s">
        <v>146</v>
      </c>
      <c r="F107" s="59" t="s">
        <v>212</v>
      </c>
      <c r="G107" s="59"/>
      <c r="H107" s="33">
        <v>5330</v>
      </c>
      <c r="I107" s="18" t="s">
        <v>131</v>
      </c>
    </row>
    <row r="108" spans="2:9" ht="63" customHeight="1">
      <c r="B108" s="15">
        <f t="shared" si="2"/>
        <v>78</v>
      </c>
      <c r="C108" s="62" t="s">
        <v>264</v>
      </c>
      <c r="D108" s="63"/>
      <c r="E108" s="16" t="s">
        <v>146</v>
      </c>
      <c r="F108" s="59" t="s">
        <v>212</v>
      </c>
      <c r="G108" s="59"/>
      <c r="H108" s="33">
        <v>5330</v>
      </c>
      <c r="I108" s="18" t="s">
        <v>131</v>
      </c>
    </row>
    <row r="109" spans="2:9" ht="59.25" customHeight="1">
      <c r="B109" s="15">
        <f t="shared" si="2"/>
        <v>79</v>
      </c>
      <c r="C109" s="62" t="s">
        <v>265</v>
      </c>
      <c r="D109" s="63"/>
      <c r="E109" s="16" t="s">
        <v>146</v>
      </c>
      <c r="F109" s="59" t="s">
        <v>212</v>
      </c>
      <c r="G109" s="59"/>
      <c r="H109" s="33">
        <v>5330</v>
      </c>
      <c r="I109" s="18" t="s">
        <v>131</v>
      </c>
    </row>
    <row r="110" spans="2:9" ht="62.25" customHeight="1">
      <c r="B110" s="15">
        <f t="shared" si="2"/>
        <v>80</v>
      </c>
      <c r="C110" s="62" t="s">
        <v>266</v>
      </c>
      <c r="D110" s="63"/>
      <c r="E110" s="16" t="s">
        <v>146</v>
      </c>
      <c r="F110" s="59" t="s">
        <v>212</v>
      </c>
      <c r="G110" s="59"/>
      <c r="H110" s="33">
        <v>5330</v>
      </c>
      <c r="I110" s="18" t="s">
        <v>131</v>
      </c>
    </row>
    <row r="111" spans="2:9" ht="60" customHeight="1">
      <c r="B111" s="15">
        <f t="shared" si="2"/>
        <v>81</v>
      </c>
      <c r="C111" s="62" t="s">
        <v>267</v>
      </c>
      <c r="D111" s="63"/>
      <c r="E111" s="16" t="s">
        <v>146</v>
      </c>
      <c r="F111" s="59" t="s">
        <v>212</v>
      </c>
      <c r="G111" s="59"/>
      <c r="H111" s="33">
        <v>5330</v>
      </c>
      <c r="I111" s="18" t="s">
        <v>131</v>
      </c>
    </row>
    <row r="112" spans="2:9" ht="51.75" customHeight="1">
      <c r="B112" s="15">
        <f t="shared" si="2"/>
        <v>82</v>
      </c>
      <c r="C112" s="62" t="s">
        <v>268</v>
      </c>
      <c r="D112" s="63"/>
      <c r="E112" s="16" t="s">
        <v>146</v>
      </c>
      <c r="F112" s="59" t="s">
        <v>212</v>
      </c>
      <c r="G112" s="59"/>
      <c r="H112" s="33">
        <v>5330</v>
      </c>
      <c r="I112" s="18" t="s">
        <v>131</v>
      </c>
    </row>
    <row r="113" spans="2:9" ht="57.75" customHeight="1">
      <c r="B113" s="15">
        <f t="shared" si="2"/>
        <v>83</v>
      </c>
      <c r="C113" s="62" t="s">
        <v>269</v>
      </c>
      <c r="D113" s="63"/>
      <c r="E113" s="16" t="s">
        <v>146</v>
      </c>
      <c r="F113" s="59" t="s">
        <v>212</v>
      </c>
      <c r="G113" s="59"/>
      <c r="H113" s="33">
        <v>5330</v>
      </c>
      <c r="I113" s="18" t="s">
        <v>131</v>
      </c>
    </row>
    <row r="114" spans="2:9" ht="51.75" customHeight="1">
      <c r="B114" s="15">
        <f t="shared" si="2"/>
        <v>84</v>
      </c>
      <c r="C114" s="62" t="s">
        <v>270</v>
      </c>
      <c r="D114" s="63"/>
      <c r="E114" s="16" t="s">
        <v>146</v>
      </c>
      <c r="F114" s="59" t="s">
        <v>212</v>
      </c>
      <c r="G114" s="59"/>
      <c r="H114" s="33">
        <v>5330</v>
      </c>
      <c r="I114" s="18" t="s">
        <v>131</v>
      </c>
    </row>
    <row r="115" spans="2:9" ht="57.75" customHeight="1">
      <c r="B115" s="15">
        <f t="shared" si="2"/>
        <v>85</v>
      </c>
      <c r="C115" s="62" t="s">
        <v>271</v>
      </c>
      <c r="D115" s="63"/>
      <c r="E115" s="16" t="s">
        <v>146</v>
      </c>
      <c r="F115" s="59" t="s">
        <v>212</v>
      </c>
      <c r="G115" s="59"/>
      <c r="H115" s="33">
        <v>5330</v>
      </c>
      <c r="I115" s="18" t="s">
        <v>131</v>
      </c>
    </row>
    <row r="116" spans="2:9" ht="55.5" customHeight="1">
      <c r="B116" s="15">
        <f t="shared" si="2"/>
        <v>86</v>
      </c>
      <c r="C116" s="62" t="s">
        <v>272</v>
      </c>
      <c r="D116" s="63"/>
      <c r="E116" s="16" t="s">
        <v>146</v>
      </c>
      <c r="F116" s="59" t="s">
        <v>212</v>
      </c>
      <c r="G116" s="59"/>
      <c r="H116" s="33">
        <v>5330</v>
      </c>
      <c r="I116" s="18" t="s">
        <v>131</v>
      </c>
    </row>
    <row r="117" spans="2:9" ht="51.75" customHeight="1">
      <c r="B117" s="15">
        <f t="shared" si="2"/>
        <v>87</v>
      </c>
      <c r="C117" s="62" t="s">
        <v>273</v>
      </c>
      <c r="D117" s="63"/>
      <c r="E117" s="16" t="s">
        <v>146</v>
      </c>
      <c r="F117" s="59" t="s">
        <v>212</v>
      </c>
      <c r="G117" s="59"/>
      <c r="H117" s="33">
        <v>5330</v>
      </c>
      <c r="I117" s="18" t="s">
        <v>131</v>
      </c>
    </row>
    <row r="118" spans="2:9" ht="62.25" customHeight="1">
      <c r="B118" s="15">
        <f t="shared" si="2"/>
        <v>88</v>
      </c>
      <c r="C118" s="62" t="s">
        <v>274</v>
      </c>
      <c r="D118" s="63"/>
      <c r="E118" s="16" t="s">
        <v>146</v>
      </c>
      <c r="F118" s="59" t="s">
        <v>212</v>
      </c>
      <c r="G118" s="59"/>
      <c r="H118" s="33">
        <v>5330</v>
      </c>
      <c r="I118" s="18" t="s">
        <v>131</v>
      </c>
    </row>
    <row r="119" spans="2:9" ht="54" customHeight="1">
      <c r="B119" s="15">
        <f t="shared" si="2"/>
        <v>89</v>
      </c>
      <c r="C119" s="62" t="s">
        <v>275</v>
      </c>
      <c r="D119" s="63"/>
      <c r="E119" s="16" t="s">
        <v>146</v>
      </c>
      <c r="F119" s="59" t="s">
        <v>212</v>
      </c>
      <c r="G119" s="59"/>
      <c r="H119" s="33">
        <v>5330</v>
      </c>
      <c r="I119" s="18" t="s">
        <v>131</v>
      </c>
    </row>
    <row r="120" spans="2:9" ht="51" customHeight="1">
      <c r="B120" s="15">
        <f t="shared" si="2"/>
        <v>90</v>
      </c>
      <c r="C120" s="62" t="s">
        <v>276</v>
      </c>
      <c r="D120" s="63"/>
      <c r="E120" s="16" t="s">
        <v>146</v>
      </c>
      <c r="F120" s="59" t="s">
        <v>212</v>
      </c>
      <c r="G120" s="59"/>
      <c r="H120" s="33">
        <v>5330</v>
      </c>
      <c r="I120" s="18" t="s">
        <v>131</v>
      </c>
    </row>
    <row r="121" spans="2:9" ht="57.75" customHeight="1">
      <c r="B121" s="15">
        <f t="shared" si="2"/>
        <v>91</v>
      </c>
      <c r="C121" s="62" t="s">
        <v>277</v>
      </c>
      <c r="D121" s="63"/>
      <c r="E121" s="16" t="s">
        <v>146</v>
      </c>
      <c r="F121" s="59" t="s">
        <v>212</v>
      </c>
      <c r="G121" s="59"/>
      <c r="H121" s="33">
        <v>5330</v>
      </c>
      <c r="I121" s="18" t="s">
        <v>131</v>
      </c>
    </row>
    <row r="122" spans="2:9" ht="66" customHeight="1">
      <c r="B122" s="15">
        <f t="shared" si="2"/>
        <v>92</v>
      </c>
      <c r="C122" s="62" t="s">
        <v>118</v>
      </c>
      <c r="D122" s="63"/>
      <c r="E122" s="16" t="s">
        <v>146</v>
      </c>
      <c r="F122" s="59" t="s">
        <v>212</v>
      </c>
      <c r="G122" s="59"/>
      <c r="H122" s="33">
        <v>5330</v>
      </c>
      <c r="I122" s="18" t="s">
        <v>131</v>
      </c>
    </row>
    <row r="123" spans="2:9" ht="53.25" customHeight="1">
      <c r="B123" s="15">
        <f t="shared" si="2"/>
        <v>93</v>
      </c>
      <c r="C123" s="62" t="s">
        <v>117</v>
      </c>
      <c r="D123" s="63"/>
      <c r="E123" s="16" t="s">
        <v>146</v>
      </c>
      <c r="F123" s="59" t="s">
        <v>212</v>
      </c>
      <c r="G123" s="59"/>
      <c r="H123" s="33">
        <v>5330</v>
      </c>
      <c r="I123" s="18" t="s">
        <v>131</v>
      </c>
    </row>
    <row r="124" spans="2:9" ht="56.25" customHeight="1">
      <c r="B124" s="15">
        <f t="shared" si="2"/>
        <v>94</v>
      </c>
      <c r="C124" s="62" t="s">
        <v>116</v>
      </c>
      <c r="D124" s="63"/>
      <c r="E124" s="16" t="s">
        <v>146</v>
      </c>
      <c r="F124" s="59" t="s">
        <v>212</v>
      </c>
      <c r="G124" s="59"/>
      <c r="H124" s="33">
        <v>5330</v>
      </c>
      <c r="I124" s="18" t="s">
        <v>131</v>
      </c>
    </row>
    <row r="125" spans="2:9" ht="63" customHeight="1">
      <c r="B125" s="15">
        <f t="shared" si="2"/>
        <v>95</v>
      </c>
      <c r="C125" s="62" t="s">
        <v>115</v>
      </c>
      <c r="D125" s="63"/>
      <c r="E125" s="16" t="s">
        <v>146</v>
      </c>
      <c r="F125" s="59" t="s">
        <v>212</v>
      </c>
      <c r="G125" s="59"/>
      <c r="H125" s="33">
        <v>5330</v>
      </c>
      <c r="I125" s="18" t="s">
        <v>131</v>
      </c>
    </row>
    <row r="126" spans="2:9" ht="58.5" customHeight="1">
      <c r="B126" s="15">
        <f t="shared" si="2"/>
        <v>96</v>
      </c>
      <c r="C126" s="62" t="s">
        <v>114</v>
      </c>
      <c r="D126" s="63"/>
      <c r="E126" s="16" t="s">
        <v>146</v>
      </c>
      <c r="F126" s="59" t="s">
        <v>212</v>
      </c>
      <c r="G126" s="59"/>
      <c r="H126" s="33">
        <v>5330</v>
      </c>
      <c r="I126" s="18" t="s">
        <v>131</v>
      </c>
    </row>
    <row r="127" spans="2:9" ht="60.75" customHeight="1">
      <c r="B127" s="15">
        <f t="shared" si="2"/>
        <v>97</v>
      </c>
      <c r="C127" s="62" t="s">
        <v>113</v>
      </c>
      <c r="D127" s="63"/>
      <c r="E127" s="16" t="s">
        <v>146</v>
      </c>
      <c r="F127" s="59" t="s">
        <v>212</v>
      </c>
      <c r="G127" s="59"/>
      <c r="H127" s="33">
        <v>5330</v>
      </c>
      <c r="I127" s="18" t="s">
        <v>131</v>
      </c>
    </row>
    <row r="128" spans="2:9" ht="54" customHeight="1">
      <c r="B128" s="15">
        <f t="shared" si="2"/>
        <v>98</v>
      </c>
      <c r="C128" s="62" t="s">
        <v>112</v>
      </c>
      <c r="D128" s="63"/>
      <c r="E128" s="16" t="s">
        <v>146</v>
      </c>
      <c r="F128" s="59" t="s">
        <v>212</v>
      </c>
      <c r="G128" s="59"/>
      <c r="H128" s="33">
        <v>5330</v>
      </c>
      <c r="I128" s="18" t="s">
        <v>131</v>
      </c>
    </row>
    <row r="129" spans="2:9" ht="60.75" customHeight="1">
      <c r="B129" s="15">
        <f t="shared" si="2"/>
        <v>99</v>
      </c>
      <c r="C129" s="62" t="s">
        <v>111</v>
      </c>
      <c r="D129" s="63"/>
      <c r="E129" s="16" t="s">
        <v>146</v>
      </c>
      <c r="F129" s="59" t="s">
        <v>212</v>
      </c>
      <c r="G129" s="59"/>
      <c r="H129" s="33">
        <v>5330</v>
      </c>
      <c r="I129" s="18" t="s">
        <v>131</v>
      </c>
    </row>
    <row r="130" spans="2:9" ht="49.5" customHeight="1">
      <c r="B130" s="15">
        <f t="shared" si="2"/>
        <v>100</v>
      </c>
      <c r="C130" s="62" t="s">
        <v>110</v>
      </c>
      <c r="D130" s="63"/>
      <c r="E130" s="16" t="s">
        <v>146</v>
      </c>
      <c r="F130" s="59" t="s">
        <v>212</v>
      </c>
      <c r="G130" s="59"/>
      <c r="H130" s="33">
        <v>5330</v>
      </c>
      <c r="I130" s="18" t="s">
        <v>131</v>
      </c>
    </row>
    <row r="131" spans="2:9" ht="57" customHeight="1">
      <c r="B131" s="15">
        <f t="shared" si="2"/>
        <v>101</v>
      </c>
      <c r="C131" s="62" t="s">
        <v>109</v>
      </c>
      <c r="D131" s="63"/>
      <c r="E131" s="16" t="s">
        <v>146</v>
      </c>
      <c r="F131" s="59" t="s">
        <v>212</v>
      </c>
      <c r="G131" s="59"/>
      <c r="H131" s="33">
        <v>5330</v>
      </c>
      <c r="I131" s="18" t="s">
        <v>131</v>
      </c>
    </row>
    <row r="132" spans="2:9" ht="54.75" customHeight="1">
      <c r="B132" s="15">
        <f t="shared" si="2"/>
        <v>102</v>
      </c>
      <c r="C132" s="62" t="s">
        <v>108</v>
      </c>
      <c r="D132" s="63"/>
      <c r="E132" s="16" t="s">
        <v>146</v>
      </c>
      <c r="F132" s="59" t="s">
        <v>212</v>
      </c>
      <c r="G132" s="59"/>
      <c r="H132" s="33">
        <v>5330</v>
      </c>
      <c r="I132" s="18" t="s">
        <v>131</v>
      </c>
    </row>
    <row r="133" spans="2:9" ht="69" customHeight="1">
      <c r="B133" s="15">
        <f t="shared" si="2"/>
        <v>103</v>
      </c>
      <c r="C133" s="62" t="s">
        <v>106</v>
      </c>
      <c r="D133" s="63"/>
      <c r="E133" s="16" t="s">
        <v>146</v>
      </c>
      <c r="F133" s="59" t="s">
        <v>212</v>
      </c>
      <c r="G133" s="59"/>
      <c r="H133" s="33">
        <v>5330</v>
      </c>
      <c r="I133" s="18" t="s">
        <v>131</v>
      </c>
    </row>
    <row r="134" spans="2:9" ht="60" customHeight="1">
      <c r="B134" s="15">
        <f t="shared" si="2"/>
        <v>104</v>
      </c>
      <c r="C134" s="62" t="s">
        <v>105</v>
      </c>
      <c r="D134" s="63"/>
      <c r="E134" s="16" t="s">
        <v>146</v>
      </c>
      <c r="F134" s="59" t="s">
        <v>212</v>
      </c>
      <c r="G134" s="59"/>
      <c r="H134" s="33">
        <v>5330</v>
      </c>
      <c r="I134" s="18" t="s">
        <v>131</v>
      </c>
    </row>
    <row r="135" spans="2:9" ht="64.5" customHeight="1">
      <c r="B135" s="15">
        <f t="shared" si="2"/>
        <v>105</v>
      </c>
      <c r="C135" s="62" t="s">
        <v>104</v>
      </c>
      <c r="D135" s="63"/>
      <c r="E135" s="16" t="s">
        <v>146</v>
      </c>
      <c r="F135" s="59" t="s">
        <v>212</v>
      </c>
      <c r="G135" s="59"/>
      <c r="H135" s="33">
        <v>5330</v>
      </c>
      <c r="I135" s="18" t="s">
        <v>131</v>
      </c>
    </row>
    <row r="136" spans="2:9" ht="60" customHeight="1">
      <c r="B136" s="15">
        <f t="shared" si="2"/>
        <v>106</v>
      </c>
      <c r="C136" s="62" t="s">
        <v>103</v>
      </c>
      <c r="D136" s="63"/>
      <c r="E136" s="16" t="s">
        <v>146</v>
      </c>
      <c r="F136" s="59" t="s">
        <v>212</v>
      </c>
      <c r="G136" s="59"/>
      <c r="H136" s="33">
        <v>5330</v>
      </c>
      <c r="I136" s="18" t="s">
        <v>131</v>
      </c>
    </row>
    <row r="137" spans="2:9" ht="54" customHeight="1">
      <c r="B137" s="15">
        <f t="shared" si="2"/>
        <v>107</v>
      </c>
      <c r="C137" s="62" t="s">
        <v>102</v>
      </c>
      <c r="D137" s="63"/>
      <c r="E137" s="16" t="s">
        <v>146</v>
      </c>
      <c r="F137" s="59" t="s">
        <v>212</v>
      </c>
      <c r="G137" s="59"/>
      <c r="H137" s="33">
        <v>5330</v>
      </c>
      <c r="I137" s="18" t="s">
        <v>131</v>
      </c>
    </row>
    <row r="138" spans="2:9" ht="53.25" customHeight="1">
      <c r="B138" s="15">
        <f t="shared" si="2"/>
        <v>108</v>
      </c>
      <c r="C138" s="62" t="s">
        <v>101</v>
      </c>
      <c r="D138" s="63"/>
      <c r="E138" s="16" t="s">
        <v>146</v>
      </c>
      <c r="F138" s="59" t="s">
        <v>212</v>
      </c>
      <c r="G138" s="59"/>
      <c r="H138" s="33">
        <v>5330</v>
      </c>
      <c r="I138" s="18" t="s">
        <v>131</v>
      </c>
    </row>
    <row r="139" spans="2:9" ht="58.5" customHeight="1">
      <c r="B139" s="15">
        <f t="shared" si="2"/>
        <v>109</v>
      </c>
      <c r="C139" s="62" t="s">
        <v>100</v>
      </c>
      <c r="D139" s="63"/>
      <c r="E139" s="16" t="s">
        <v>146</v>
      </c>
      <c r="F139" s="59" t="s">
        <v>212</v>
      </c>
      <c r="G139" s="59"/>
      <c r="H139" s="33">
        <v>5330</v>
      </c>
      <c r="I139" s="18" t="s">
        <v>131</v>
      </c>
    </row>
    <row r="140" spans="2:9" ht="53.25" customHeight="1">
      <c r="B140" s="15">
        <f t="shared" si="2"/>
        <v>110</v>
      </c>
      <c r="C140" s="62" t="s">
        <v>99</v>
      </c>
      <c r="D140" s="63"/>
      <c r="E140" s="16" t="s">
        <v>146</v>
      </c>
      <c r="F140" s="59" t="s">
        <v>212</v>
      </c>
      <c r="G140" s="59"/>
      <c r="H140" s="33">
        <v>5330</v>
      </c>
      <c r="I140" s="18" t="s">
        <v>131</v>
      </c>
    </row>
    <row r="141" spans="2:9" ht="53.25" customHeight="1">
      <c r="B141" s="15">
        <f t="shared" si="2"/>
        <v>111</v>
      </c>
      <c r="C141" s="62" t="s">
        <v>98</v>
      </c>
      <c r="D141" s="63"/>
      <c r="E141" s="16" t="s">
        <v>146</v>
      </c>
      <c r="F141" s="59" t="s">
        <v>212</v>
      </c>
      <c r="G141" s="59"/>
      <c r="H141" s="33">
        <v>5330</v>
      </c>
      <c r="I141" s="18" t="s">
        <v>131</v>
      </c>
    </row>
    <row r="142" spans="2:9" ht="51" customHeight="1">
      <c r="B142" s="15">
        <f t="shared" si="2"/>
        <v>112</v>
      </c>
      <c r="C142" s="62" t="s">
        <v>97</v>
      </c>
      <c r="D142" s="63"/>
      <c r="E142" s="16" t="s">
        <v>146</v>
      </c>
      <c r="F142" s="59" t="s">
        <v>212</v>
      </c>
      <c r="G142" s="59"/>
      <c r="H142" s="33">
        <v>5330</v>
      </c>
      <c r="I142" s="18" t="s">
        <v>131</v>
      </c>
    </row>
    <row r="143" spans="2:9" ht="51.75" customHeight="1">
      <c r="B143" s="15">
        <f t="shared" si="2"/>
        <v>113</v>
      </c>
      <c r="C143" s="62" t="s">
        <v>96</v>
      </c>
      <c r="D143" s="63"/>
      <c r="E143" s="16" t="s">
        <v>146</v>
      </c>
      <c r="F143" s="59" t="s">
        <v>212</v>
      </c>
      <c r="G143" s="59"/>
      <c r="H143" s="33">
        <v>5330</v>
      </c>
      <c r="I143" s="18" t="s">
        <v>131</v>
      </c>
    </row>
    <row r="144" spans="2:9" ht="57" customHeight="1">
      <c r="B144" s="15">
        <f t="shared" si="2"/>
        <v>114</v>
      </c>
      <c r="C144" s="62" t="s">
        <v>95</v>
      </c>
      <c r="D144" s="63"/>
      <c r="E144" s="16" t="s">
        <v>146</v>
      </c>
      <c r="F144" s="59" t="s">
        <v>212</v>
      </c>
      <c r="G144" s="59"/>
      <c r="H144" s="33">
        <v>5330</v>
      </c>
      <c r="I144" s="18" t="s">
        <v>131</v>
      </c>
    </row>
    <row r="145" spans="2:9" ht="57.75" customHeight="1">
      <c r="B145" s="15">
        <f t="shared" si="2"/>
        <v>115</v>
      </c>
      <c r="C145" s="62" t="s">
        <v>94</v>
      </c>
      <c r="D145" s="63"/>
      <c r="E145" s="16" t="s">
        <v>146</v>
      </c>
      <c r="F145" s="59" t="s">
        <v>212</v>
      </c>
      <c r="G145" s="59"/>
      <c r="H145" s="33">
        <v>5330</v>
      </c>
      <c r="I145" s="18" t="s">
        <v>131</v>
      </c>
    </row>
    <row r="146" spans="2:9" ht="51" customHeight="1">
      <c r="B146" s="15">
        <f t="shared" si="2"/>
        <v>116</v>
      </c>
      <c r="C146" s="62" t="s">
        <v>93</v>
      </c>
      <c r="D146" s="63"/>
      <c r="E146" s="16" t="s">
        <v>146</v>
      </c>
      <c r="F146" s="59" t="s">
        <v>212</v>
      </c>
      <c r="G146" s="59"/>
      <c r="H146" s="33">
        <v>5330</v>
      </c>
      <c r="I146" s="18" t="s">
        <v>131</v>
      </c>
    </row>
    <row r="147" spans="2:9" ht="54.75" customHeight="1">
      <c r="B147" s="15">
        <f t="shared" si="2"/>
        <v>117</v>
      </c>
      <c r="C147" s="62" t="s">
        <v>74</v>
      </c>
      <c r="D147" s="63"/>
      <c r="E147" s="16" t="s">
        <v>146</v>
      </c>
      <c r="F147" s="59" t="s">
        <v>212</v>
      </c>
      <c r="G147" s="59"/>
      <c r="H147" s="33">
        <v>5330</v>
      </c>
      <c r="I147" s="18" t="s">
        <v>131</v>
      </c>
    </row>
    <row r="148" spans="2:9" ht="54.75" customHeight="1">
      <c r="B148" s="15">
        <f t="shared" si="2"/>
        <v>118</v>
      </c>
      <c r="C148" s="62" t="s">
        <v>73</v>
      </c>
      <c r="D148" s="63"/>
      <c r="E148" s="16" t="s">
        <v>146</v>
      </c>
      <c r="F148" s="59" t="s">
        <v>212</v>
      </c>
      <c r="G148" s="59"/>
      <c r="H148" s="33">
        <v>5330</v>
      </c>
      <c r="I148" s="18" t="s">
        <v>131</v>
      </c>
    </row>
    <row r="149" spans="2:9" ht="53.25" customHeight="1">
      <c r="B149" s="15">
        <f t="shared" si="2"/>
        <v>119</v>
      </c>
      <c r="C149" s="62" t="s">
        <v>72</v>
      </c>
      <c r="D149" s="63"/>
      <c r="E149" s="16" t="s">
        <v>146</v>
      </c>
      <c r="F149" s="59" t="s">
        <v>212</v>
      </c>
      <c r="G149" s="59"/>
      <c r="H149" s="33">
        <v>5330</v>
      </c>
      <c r="I149" s="18" t="s">
        <v>131</v>
      </c>
    </row>
    <row r="150" spans="2:9" ht="52.5" customHeight="1">
      <c r="B150" s="15">
        <f t="shared" si="2"/>
        <v>120</v>
      </c>
      <c r="C150" s="62" t="s">
        <v>71</v>
      </c>
      <c r="D150" s="63"/>
      <c r="E150" s="16" t="s">
        <v>146</v>
      </c>
      <c r="F150" s="59" t="s">
        <v>212</v>
      </c>
      <c r="G150" s="59"/>
      <c r="H150" s="33">
        <v>5330</v>
      </c>
      <c r="I150" s="18" t="s">
        <v>131</v>
      </c>
    </row>
    <row r="151" spans="2:9" ht="56.25" customHeight="1">
      <c r="B151" s="15">
        <f t="shared" si="2"/>
        <v>121</v>
      </c>
      <c r="C151" s="62" t="s">
        <v>70</v>
      </c>
      <c r="D151" s="63"/>
      <c r="E151" s="16" t="s">
        <v>146</v>
      </c>
      <c r="F151" s="59" t="s">
        <v>212</v>
      </c>
      <c r="G151" s="59"/>
      <c r="H151" s="33">
        <v>5330</v>
      </c>
      <c r="I151" s="18" t="s">
        <v>131</v>
      </c>
    </row>
    <row r="152" spans="2:9" ht="55.5" customHeight="1">
      <c r="B152" s="15">
        <f t="shared" si="2"/>
        <v>122</v>
      </c>
      <c r="C152" s="62" t="s">
        <v>69</v>
      </c>
      <c r="D152" s="63"/>
      <c r="E152" s="16" t="s">
        <v>146</v>
      </c>
      <c r="F152" s="59" t="s">
        <v>212</v>
      </c>
      <c r="G152" s="59"/>
      <c r="H152" s="33">
        <v>5330</v>
      </c>
      <c r="I152" s="18" t="s">
        <v>131</v>
      </c>
    </row>
    <row r="153" spans="2:9" ht="53.25" customHeight="1">
      <c r="B153" s="15">
        <f t="shared" si="2"/>
        <v>123</v>
      </c>
      <c r="C153" s="62" t="s">
        <v>68</v>
      </c>
      <c r="D153" s="63"/>
      <c r="E153" s="16" t="s">
        <v>146</v>
      </c>
      <c r="F153" s="59" t="s">
        <v>212</v>
      </c>
      <c r="G153" s="59"/>
      <c r="H153" s="33">
        <v>5330</v>
      </c>
      <c r="I153" s="18" t="s">
        <v>131</v>
      </c>
    </row>
    <row r="154" spans="2:9" ht="50.25" customHeight="1">
      <c r="B154" s="15">
        <f t="shared" si="2"/>
        <v>124</v>
      </c>
      <c r="C154" s="62" t="s">
        <v>67</v>
      </c>
      <c r="D154" s="63"/>
      <c r="E154" s="16" t="s">
        <v>146</v>
      </c>
      <c r="F154" s="59" t="s">
        <v>212</v>
      </c>
      <c r="G154" s="59"/>
      <c r="H154" s="33">
        <v>5330</v>
      </c>
      <c r="I154" s="18" t="s">
        <v>131</v>
      </c>
    </row>
    <row r="155" spans="2:9" ht="48" customHeight="1">
      <c r="B155" s="15">
        <f t="shared" si="2"/>
        <v>125</v>
      </c>
      <c r="C155" s="62" t="s">
        <v>66</v>
      </c>
      <c r="D155" s="63"/>
      <c r="E155" s="16" t="s">
        <v>146</v>
      </c>
      <c r="F155" s="59" t="s">
        <v>212</v>
      </c>
      <c r="G155" s="59"/>
      <c r="H155" s="33">
        <v>5330</v>
      </c>
      <c r="I155" s="18" t="s">
        <v>131</v>
      </c>
    </row>
    <row r="156" spans="2:9" ht="53.25" customHeight="1">
      <c r="B156" s="15">
        <f t="shared" si="2"/>
        <v>126</v>
      </c>
      <c r="C156" s="62" t="s">
        <v>65</v>
      </c>
      <c r="D156" s="63"/>
      <c r="E156" s="16" t="s">
        <v>146</v>
      </c>
      <c r="F156" s="59" t="s">
        <v>212</v>
      </c>
      <c r="G156" s="59"/>
      <c r="H156" s="33">
        <v>5330</v>
      </c>
      <c r="I156" s="18" t="s">
        <v>131</v>
      </c>
    </row>
    <row r="157" spans="2:9" ht="58.5" customHeight="1">
      <c r="B157" s="15">
        <f t="shared" si="2"/>
        <v>127</v>
      </c>
      <c r="C157" s="62" t="s">
        <v>64</v>
      </c>
      <c r="D157" s="63"/>
      <c r="E157" s="16" t="s">
        <v>146</v>
      </c>
      <c r="F157" s="59" t="s">
        <v>212</v>
      </c>
      <c r="G157" s="59"/>
      <c r="H157" s="33">
        <v>5330</v>
      </c>
      <c r="I157" s="18" t="s">
        <v>131</v>
      </c>
    </row>
    <row r="158" spans="2:9" ht="52.5" customHeight="1">
      <c r="B158" s="15">
        <f t="shared" si="2"/>
        <v>128</v>
      </c>
      <c r="C158" s="62" t="s">
        <v>63</v>
      </c>
      <c r="D158" s="63"/>
      <c r="E158" s="16" t="s">
        <v>146</v>
      </c>
      <c r="F158" s="59" t="s">
        <v>212</v>
      </c>
      <c r="G158" s="59"/>
      <c r="H158" s="33">
        <v>5330</v>
      </c>
      <c r="I158" s="18" t="s">
        <v>131</v>
      </c>
    </row>
    <row r="159" spans="2:9" ht="56.25" customHeight="1">
      <c r="B159" s="15">
        <f t="shared" si="2"/>
        <v>129</v>
      </c>
      <c r="C159" s="62" t="s">
        <v>62</v>
      </c>
      <c r="D159" s="63"/>
      <c r="E159" s="16" t="s">
        <v>146</v>
      </c>
      <c r="F159" s="59" t="s">
        <v>212</v>
      </c>
      <c r="G159" s="59"/>
      <c r="H159" s="33">
        <v>5330</v>
      </c>
      <c r="I159" s="18" t="s">
        <v>131</v>
      </c>
    </row>
    <row r="160" spans="2:9" ht="56.25" customHeight="1">
      <c r="B160" s="15">
        <f t="shared" si="2"/>
        <v>130</v>
      </c>
      <c r="C160" s="62" t="s">
        <v>61</v>
      </c>
      <c r="D160" s="63"/>
      <c r="E160" s="16" t="s">
        <v>146</v>
      </c>
      <c r="F160" s="59" t="s">
        <v>212</v>
      </c>
      <c r="G160" s="59"/>
      <c r="H160" s="33">
        <v>5330</v>
      </c>
      <c r="I160" s="18" t="s">
        <v>131</v>
      </c>
    </row>
    <row r="161" spans="2:9" ht="51.75" customHeight="1">
      <c r="B161" s="15">
        <f t="shared" si="2"/>
        <v>131</v>
      </c>
      <c r="C161" s="62" t="s">
        <v>60</v>
      </c>
      <c r="D161" s="63"/>
      <c r="E161" s="16" t="s">
        <v>146</v>
      </c>
      <c r="F161" s="59" t="s">
        <v>212</v>
      </c>
      <c r="G161" s="59"/>
      <c r="H161" s="33">
        <v>5330</v>
      </c>
      <c r="I161" s="18" t="s">
        <v>131</v>
      </c>
    </row>
    <row r="162" spans="2:9" ht="49.5" customHeight="1">
      <c r="B162" s="15">
        <f t="shared" si="2"/>
        <v>132</v>
      </c>
      <c r="C162" s="62" t="s">
        <v>59</v>
      </c>
      <c r="D162" s="63"/>
      <c r="E162" s="16" t="s">
        <v>146</v>
      </c>
      <c r="F162" s="59" t="s">
        <v>212</v>
      </c>
      <c r="G162" s="59"/>
      <c r="H162" s="33">
        <v>5330</v>
      </c>
      <c r="I162" s="18" t="s">
        <v>131</v>
      </c>
    </row>
    <row r="163" spans="2:9" ht="60" customHeight="1">
      <c r="B163" s="15">
        <f t="shared" si="2"/>
        <v>133</v>
      </c>
      <c r="C163" s="62" t="s">
        <v>58</v>
      </c>
      <c r="D163" s="63"/>
      <c r="E163" s="16" t="s">
        <v>146</v>
      </c>
      <c r="F163" s="59" t="s">
        <v>212</v>
      </c>
      <c r="G163" s="59"/>
      <c r="H163" s="33">
        <v>5330</v>
      </c>
      <c r="I163" s="18" t="s">
        <v>131</v>
      </c>
    </row>
    <row r="164" spans="2:9" ht="51.75" customHeight="1">
      <c r="B164" s="15">
        <f t="shared" si="2"/>
        <v>134</v>
      </c>
      <c r="C164" s="62" t="s">
        <v>57</v>
      </c>
      <c r="D164" s="63"/>
      <c r="E164" s="16" t="s">
        <v>146</v>
      </c>
      <c r="F164" s="59" t="s">
        <v>212</v>
      </c>
      <c r="G164" s="59"/>
      <c r="H164" s="33">
        <v>5330</v>
      </c>
      <c r="I164" s="18" t="s">
        <v>131</v>
      </c>
    </row>
    <row r="165" spans="2:9" ht="53.25" customHeight="1">
      <c r="B165" s="15">
        <f t="shared" si="2"/>
        <v>135</v>
      </c>
      <c r="C165" s="62" t="s">
        <v>56</v>
      </c>
      <c r="D165" s="63"/>
      <c r="E165" s="16" t="s">
        <v>146</v>
      </c>
      <c r="F165" s="59" t="s">
        <v>212</v>
      </c>
      <c r="G165" s="59"/>
      <c r="H165" s="33">
        <v>5330</v>
      </c>
      <c r="I165" s="18" t="s">
        <v>131</v>
      </c>
    </row>
    <row r="166" spans="2:9" ht="49.5" customHeight="1">
      <c r="B166" s="15">
        <f t="shared" si="2"/>
        <v>136</v>
      </c>
      <c r="C166" s="62" t="s">
        <v>55</v>
      </c>
      <c r="D166" s="63"/>
      <c r="E166" s="16" t="s">
        <v>146</v>
      </c>
      <c r="F166" s="59" t="s">
        <v>212</v>
      </c>
      <c r="G166" s="59"/>
      <c r="H166" s="33">
        <v>5330</v>
      </c>
      <c r="I166" s="18" t="s">
        <v>131</v>
      </c>
    </row>
    <row r="167" spans="2:9" ht="60" customHeight="1">
      <c r="B167" s="15">
        <f t="shared" si="2"/>
        <v>137</v>
      </c>
      <c r="C167" s="62" t="s">
        <v>54</v>
      </c>
      <c r="D167" s="63"/>
      <c r="E167" s="16" t="s">
        <v>146</v>
      </c>
      <c r="F167" s="59" t="s">
        <v>212</v>
      </c>
      <c r="G167" s="59"/>
      <c r="H167" s="33">
        <v>5330</v>
      </c>
      <c r="I167" s="18" t="s">
        <v>131</v>
      </c>
    </row>
    <row r="168" spans="2:9" ht="60" customHeight="1">
      <c r="B168" s="15">
        <f t="shared" si="2"/>
        <v>138</v>
      </c>
      <c r="C168" s="62" t="s">
        <v>53</v>
      </c>
      <c r="D168" s="63"/>
      <c r="E168" s="16" t="s">
        <v>146</v>
      </c>
      <c r="F168" s="59" t="s">
        <v>212</v>
      </c>
      <c r="G168" s="59"/>
      <c r="H168" s="33">
        <v>5330</v>
      </c>
      <c r="I168" s="18" t="s">
        <v>131</v>
      </c>
    </row>
    <row r="169" spans="2:9" ht="52.5" customHeight="1">
      <c r="B169" s="15">
        <f t="shared" si="2"/>
        <v>139</v>
      </c>
      <c r="C169" s="62" t="s">
        <v>52</v>
      </c>
      <c r="D169" s="63"/>
      <c r="E169" s="16" t="s">
        <v>146</v>
      </c>
      <c r="F169" s="59" t="s">
        <v>212</v>
      </c>
      <c r="G169" s="59"/>
      <c r="H169" s="33">
        <v>5330</v>
      </c>
      <c r="I169" s="18" t="s">
        <v>131</v>
      </c>
    </row>
    <row r="170" spans="2:9" ht="61.5" customHeight="1">
      <c r="B170" s="15">
        <f t="shared" si="2"/>
        <v>140</v>
      </c>
      <c r="C170" s="62" t="s">
        <v>51</v>
      </c>
      <c r="D170" s="63"/>
      <c r="E170" s="16" t="s">
        <v>146</v>
      </c>
      <c r="F170" s="59" t="s">
        <v>212</v>
      </c>
      <c r="G170" s="59"/>
      <c r="H170" s="33">
        <v>5330</v>
      </c>
      <c r="I170" s="18" t="s">
        <v>131</v>
      </c>
    </row>
    <row r="171" spans="2:9" ht="57.75" customHeight="1">
      <c r="B171" s="15">
        <f t="shared" si="2"/>
        <v>141</v>
      </c>
      <c r="C171" s="62" t="s">
        <v>50</v>
      </c>
      <c r="D171" s="63"/>
      <c r="E171" s="16" t="s">
        <v>146</v>
      </c>
      <c r="F171" s="59" t="s">
        <v>212</v>
      </c>
      <c r="G171" s="59"/>
      <c r="H171" s="33">
        <v>5330</v>
      </c>
      <c r="I171" s="18" t="s">
        <v>131</v>
      </c>
    </row>
    <row r="172" spans="2:9" ht="57" customHeight="1">
      <c r="B172" s="15">
        <f t="shared" si="2"/>
        <v>142</v>
      </c>
      <c r="C172" s="62" t="s">
        <v>49</v>
      </c>
      <c r="D172" s="63"/>
      <c r="E172" s="16" t="s">
        <v>146</v>
      </c>
      <c r="F172" s="59" t="s">
        <v>212</v>
      </c>
      <c r="G172" s="59"/>
      <c r="H172" s="33">
        <v>5330</v>
      </c>
      <c r="I172" s="18" t="s">
        <v>131</v>
      </c>
    </row>
    <row r="173" spans="2:9" ht="58.5" customHeight="1">
      <c r="B173" s="15">
        <f t="shared" si="2"/>
        <v>143</v>
      </c>
      <c r="C173" s="62" t="s">
        <v>240</v>
      </c>
      <c r="D173" s="63"/>
      <c r="E173" s="16" t="s">
        <v>146</v>
      </c>
      <c r="F173" s="59" t="s">
        <v>212</v>
      </c>
      <c r="G173" s="59"/>
      <c r="H173" s="33">
        <v>5330</v>
      </c>
      <c r="I173" s="18" t="s">
        <v>131</v>
      </c>
    </row>
    <row r="174" spans="2:9" ht="51" customHeight="1">
      <c r="B174" s="15">
        <f t="shared" si="2"/>
        <v>144</v>
      </c>
      <c r="C174" s="62" t="s">
        <v>48</v>
      </c>
      <c r="D174" s="63"/>
      <c r="E174" s="16" t="s">
        <v>146</v>
      </c>
      <c r="F174" s="59" t="s">
        <v>212</v>
      </c>
      <c r="G174" s="59"/>
      <c r="H174" s="33">
        <v>5330</v>
      </c>
      <c r="I174" s="18" t="s">
        <v>131</v>
      </c>
    </row>
    <row r="175" spans="2:9" ht="57" customHeight="1">
      <c r="B175" s="15">
        <f t="shared" si="2"/>
        <v>145</v>
      </c>
      <c r="C175" s="62" t="s">
        <v>278</v>
      </c>
      <c r="D175" s="63"/>
      <c r="E175" s="16" t="s">
        <v>146</v>
      </c>
      <c r="F175" s="59" t="s">
        <v>212</v>
      </c>
      <c r="G175" s="59"/>
      <c r="H175" s="33">
        <v>5330</v>
      </c>
      <c r="I175" s="18" t="s">
        <v>131</v>
      </c>
    </row>
    <row r="176" spans="2:9" ht="60.75" customHeight="1">
      <c r="B176" s="15">
        <f t="shared" si="2"/>
        <v>146</v>
      </c>
      <c r="C176" s="62" t="s">
        <v>119</v>
      </c>
      <c r="D176" s="63"/>
      <c r="E176" s="16" t="s">
        <v>146</v>
      </c>
      <c r="F176" s="59" t="s">
        <v>212</v>
      </c>
      <c r="G176" s="59"/>
      <c r="H176" s="33">
        <v>5330</v>
      </c>
      <c r="I176" s="18" t="s">
        <v>131</v>
      </c>
    </row>
    <row r="177" spans="2:9" ht="55.5" customHeight="1">
      <c r="B177" s="15">
        <f t="shared" si="2"/>
        <v>147</v>
      </c>
      <c r="C177" s="60" t="s">
        <v>213</v>
      </c>
      <c r="D177" s="61"/>
      <c r="E177" s="16" t="s">
        <v>146</v>
      </c>
      <c r="F177" s="59" t="s">
        <v>212</v>
      </c>
      <c r="G177" s="59"/>
      <c r="H177" s="17">
        <v>200000</v>
      </c>
      <c r="I177" s="18" t="s">
        <v>131</v>
      </c>
    </row>
    <row r="178" spans="2:9" ht="51.75" customHeight="1">
      <c r="B178" s="15"/>
      <c r="C178" s="60" t="s">
        <v>279</v>
      </c>
      <c r="D178" s="61"/>
      <c r="E178" s="16" t="s">
        <v>146</v>
      </c>
      <c r="F178" s="57" t="s">
        <v>280</v>
      </c>
      <c r="G178" s="58"/>
      <c r="H178" s="17">
        <v>179774</v>
      </c>
      <c r="I178" s="18" t="s">
        <v>131</v>
      </c>
    </row>
    <row r="179" spans="2:9" ht="56.25" customHeight="1">
      <c r="B179" s="15"/>
      <c r="C179" s="60" t="s">
        <v>281</v>
      </c>
      <c r="D179" s="61"/>
      <c r="E179" s="16" t="s">
        <v>146</v>
      </c>
      <c r="F179" s="57" t="s">
        <v>280</v>
      </c>
      <c r="G179" s="58"/>
      <c r="H179" s="17">
        <v>180616</v>
      </c>
      <c r="I179" s="18" t="s">
        <v>131</v>
      </c>
    </row>
    <row r="180" spans="2:9" ht="51.75" customHeight="1">
      <c r="B180" s="15"/>
      <c r="C180" s="60" t="s">
        <v>282</v>
      </c>
      <c r="D180" s="61"/>
      <c r="E180" s="16" t="s">
        <v>146</v>
      </c>
      <c r="F180" s="57" t="s">
        <v>280</v>
      </c>
      <c r="G180" s="58"/>
      <c r="H180" s="17">
        <v>176842</v>
      </c>
      <c r="I180" s="18" t="s">
        <v>131</v>
      </c>
    </row>
    <row r="181" spans="2:9" ht="50.25" customHeight="1">
      <c r="B181" s="15"/>
      <c r="C181" s="60" t="s">
        <v>283</v>
      </c>
      <c r="D181" s="61"/>
      <c r="E181" s="16" t="s">
        <v>146</v>
      </c>
      <c r="F181" s="57" t="s">
        <v>280</v>
      </c>
      <c r="G181" s="58"/>
      <c r="H181" s="17">
        <v>190593</v>
      </c>
      <c r="I181" s="18" t="s">
        <v>131</v>
      </c>
    </row>
    <row r="182" spans="2:9" ht="51.75" customHeight="1">
      <c r="B182" s="15"/>
      <c r="C182" s="60" t="s">
        <v>284</v>
      </c>
      <c r="D182" s="61"/>
      <c r="E182" s="16" t="s">
        <v>146</v>
      </c>
      <c r="F182" s="57" t="s">
        <v>280</v>
      </c>
      <c r="G182" s="58"/>
      <c r="H182" s="17">
        <v>182656</v>
      </c>
      <c r="I182" s="18" t="s">
        <v>131</v>
      </c>
    </row>
    <row r="183" spans="2:9" ht="52.5" customHeight="1">
      <c r="B183" s="15"/>
      <c r="C183" s="60" t="s">
        <v>285</v>
      </c>
      <c r="D183" s="61"/>
      <c r="E183" s="16" t="s">
        <v>146</v>
      </c>
      <c r="F183" s="57" t="s">
        <v>280</v>
      </c>
      <c r="G183" s="58"/>
      <c r="H183" s="17">
        <v>179773</v>
      </c>
      <c r="I183" s="18" t="s">
        <v>131</v>
      </c>
    </row>
    <row r="184" spans="2:9" ht="52.5" customHeight="1">
      <c r="B184" s="15"/>
      <c r="C184" s="60" t="s">
        <v>286</v>
      </c>
      <c r="D184" s="61"/>
      <c r="E184" s="16" t="s">
        <v>146</v>
      </c>
      <c r="F184" s="57" t="s">
        <v>280</v>
      </c>
      <c r="G184" s="58"/>
      <c r="H184" s="17">
        <v>179636</v>
      </c>
      <c r="I184" s="18" t="s">
        <v>131</v>
      </c>
    </row>
    <row r="185" spans="2:9" ht="51.75" customHeight="1">
      <c r="B185" s="15"/>
      <c r="C185" s="60" t="s">
        <v>287</v>
      </c>
      <c r="D185" s="61"/>
      <c r="E185" s="16" t="s">
        <v>146</v>
      </c>
      <c r="F185" s="57" t="s">
        <v>280</v>
      </c>
      <c r="G185" s="58"/>
      <c r="H185" s="17">
        <v>177109</v>
      </c>
      <c r="I185" s="18" t="s">
        <v>131</v>
      </c>
    </row>
    <row r="186" spans="2:9" ht="50.25" customHeight="1">
      <c r="B186" s="15"/>
      <c r="C186" s="60" t="s">
        <v>288</v>
      </c>
      <c r="D186" s="61"/>
      <c r="E186" s="16" t="s">
        <v>146</v>
      </c>
      <c r="F186" s="57" t="s">
        <v>280</v>
      </c>
      <c r="G186" s="58"/>
      <c r="H186" s="17">
        <v>176100</v>
      </c>
      <c r="I186" s="18" t="s">
        <v>131</v>
      </c>
    </row>
    <row r="187" spans="2:9" ht="50.25" customHeight="1">
      <c r="B187" s="15"/>
      <c r="C187" s="60" t="s">
        <v>0</v>
      </c>
      <c r="D187" s="61"/>
      <c r="E187" s="16" t="s">
        <v>146</v>
      </c>
      <c r="F187" s="57" t="s">
        <v>280</v>
      </c>
      <c r="G187" s="58"/>
      <c r="H187" s="17">
        <v>183288</v>
      </c>
      <c r="I187" s="18" t="s">
        <v>131</v>
      </c>
    </row>
    <row r="188" spans="2:9" ht="49.5" customHeight="1">
      <c r="B188" s="15"/>
      <c r="C188" s="60" t="s">
        <v>1</v>
      </c>
      <c r="D188" s="61"/>
      <c r="E188" s="16" t="s">
        <v>146</v>
      </c>
      <c r="F188" s="57" t="s">
        <v>280</v>
      </c>
      <c r="G188" s="58"/>
      <c r="H188" s="17">
        <v>186656</v>
      </c>
      <c r="I188" s="18" t="s">
        <v>131</v>
      </c>
    </row>
    <row r="189" spans="2:9" ht="52.5" customHeight="1">
      <c r="B189" s="15"/>
      <c r="C189" s="60" t="s">
        <v>2</v>
      </c>
      <c r="D189" s="61"/>
      <c r="E189" s="16" t="s">
        <v>146</v>
      </c>
      <c r="F189" s="57" t="s">
        <v>280</v>
      </c>
      <c r="G189" s="58"/>
      <c r="H189" s="17">
        <v>199784</v>
      </c>
      <c r="I189" s="18" t="s">
        <v>131</v>
      </c>
    </row>
    <row r="190" spans="2:9" ht="53.25" customHeight="1">
      <c r="B190" s="15"/>
      <c r="C190" s="60" t="s">
        <v>3</v>
      </c>
      <c r="D190" s="61"/>
      <c r="E190" s="16" t="s">
        <v>146</v>
      </c>
      <c r="F190" s="57" t="s">
        <v>280</v>
      </c>
      <c r="G190" s="58"/>
      <c r="H190" s="17">
        <v>178555</v>
      </c>
      <c r="I190" s="18" t="s">
        <v>131</v>
      </c>
    </row>
    <row r="191" spans="2:9" ht="51.75" customHeight="1">
      <c r="B191" s="15"/>
      <c r="C191" s="60" t="s">
        <v>4</v>
      </c>
      <c r="D191" s="61"/>
      <c r="E191" s="16" t="s">
        <v>146</v>
      </c>
      <c r="F191" s="57" t="s">
        <v>280</v>
      </c>
      <c r="G191" s="58"/>
      <c r="H191" s="17">
        <v>174528</v>
      </c>
      <c r="I191" s="18" t="s">
        <v>131</v>
      </c>
    </row>
    <row r="192" spans="2:9" ht="51.75" customHeight="1">
      <c r="B192" s="15"/>
      <c r="C192" s="60" t="s">
        <v>5</v>
      </c>
      <c r="D192" s="61"/>
      <c r="E192" s="16" t="s">
        <v>146</v>
      </c>
      <c r="F192" s="57" t="s">
        <v>280</v>
      </c>
      <c r="G192" s="58"/>
      <c r="H192" s="17">
        <v>182346</v>
      </c>
      <c r="I192" s="18" t="s">
        <v>131</v>
      </c>
    </row>
    <row r="193" spans="2:9" ht="53.25" customHeight="1">
      <c r="B193" s="15"/>
      <c r="C193" s="60" t="s">
        <v>6</v>
      </c>
      <c r="D193" s="61"/>
      <c r="E193" s="16" t="s">
        <v>146</v>
      </c>
      <c r="F193" s="57" t="s">
        <v>280</v>
      </c>
      <c r="G193" s="58"/>
      <c r="H193" s="17">
        <v>276065</v>
      </c>
      <c r="I193" s="18" t="s">
        <v>131</v>
      </c>
    </row>
    <row r="194" spans="2:9" ht="49.5" customHeight="1">
      <c r="B194" s="15"/>
      <c r="C194" s="60" t="s">
        <v>7</v>
      </c>
      <c r="D194" s="61"/>
      <c r="E194" s="16" t="s">
        <v>146</v>
      </c>
      <c r="F194" s="57" t="s">
        <v>280</v>
      </c>
      <c r="G194" s="58"/>
      <c r="H194" s="17">
        <v>203647</v>
      </c>
      <c r="I194" s="18" t="s">
        <v>131</v>
      </c>
    </row>
    <row r="195" spans="2:9" ht="52.5" customHeight="1">
      <c r="B195" s="15"/>
      <c r="C195" s="60" t="s">
        <v>8</v>
      </c>
      <c r="D195" s="61"/>
      <c r="E195" s="16" t="s">
        <v>146</v>
      </c>
      <c r="F195" s="57" t="s">
        <v>280</v>
      </c>
      <c r="G195" s="58"/>
      <c r="H195" s="17">
        <v>178861</v>
      </c>
      <c r="I195" s="18" t="s">
        <v>131</v>
      </c>
    </row>
    <row r="196" spans="2:9" ht="53.25" customHeight="1">
      <c r="B196" s="15"/>
      <c r="C196" s="60" t="s">
        <v>9</v>
      </c>
      <c r="D196" s="61"/>
      <c r="E196" s="16" t="s">
        <v>146</v>
      </c>
      <c r="F196" s="57" t="s">
        <v>280</v>
      </c>
      <c r="G196" s="58"/>
      <c r="H196" s="17">
        <v>188431</v>
      </c>
      <c r="I196" s="18" t="s">
        <v>131</v>
      </c>
    </row>
    <row r="197" spans="2:9" ht="51.75" customHeight="1">
      <c r="B197" s="15"/>
      <c r="C197" s="60" t="s">
        <v>10</v>
      </c>
      <c r="D197" s="61"/>
      <c r="E197" s="16" t="s">
        <v>146</v>
      </c>
      <c r="F197" s="57" t="s">
        <v>280</v>
      </c>
      <c r="G197" s="58"/>
      <c r="H197" s="17">
        <v>195719</v>
      </c>
      <c r="I197" s="18" t="s">
        <v>131</v>
      </c>
    </row>
    <row r="198" spans="2:9" ht="51.75" customHeight="1">
      <c r="B198" s="15"/>
      <c r="C198" s="60" t="s">
        <v>11</v>
      </c>
      <c r="D198" s="61"/>
      <c r="E198" s="16" t="s">
        <v>146</v>
      </c>
      <c r="F198" s="57" t="s">
        <v>280</v>
      </c>
      <c r="G198" s="58"/>
      <c r="H198" s="17">
        <v>319268</v>
      </c>
      <c r="I198" s="18" t="s">
        <v>131</v>
      </c>
    </row>
    <row r="199" spans="2:9" ht="52.5" customHeight="1">
      <c r="B199" s="15"/>
      <c r="C199" s="60" t="s">
        <v>12</v>
      </c>
      <c r="D199" s="61"/>
      <c r="E199" s="16" t="s">
        <v>146</v>
      </c>
      <c r="F199" s="57" t="s">
        <v>280</v>
      </c>
      <c r="G199" s="58"/>
      <c r="H199" s="17">
        <v>200295</v>
      </c>
      <c r="I199" s="18" t="s">
        <v>131</v>
      </c>
    </row>
    <row r="200" spans="2:9" ht="52.5" customHeight="1">
      <c r="B200" s="15"/>
      <c r="C200" s="60" t="s">
        <v>13</v>
      </c>
      <c r="D200" s="61"/>
      <c r="E200" s="16" t="s">
        <v>146</v>
      </c>
      <c r="F200" s="57" t="s">
        <v>280</v>
      </c>
      <c r="G200" s="58"/>
      <c r="H200" s="17">
        <v>212022</v>
      </c>
      <c r="I200" s="18" t="s">
        <v>131</v>
      </c>
    </row>
    <row r="201" spans="2:9" ht="50.25" customHeight="1">
      <c r="B201" s="15"/>
      <c r="C201" s="60" t="s">
        <v>14</v>
      </c>
      <c r="D201" s="61"/>
      <c r="E201" s="16" t="s">
        <v>146</v>
      </c>
      <c r="F201" s="57" t="s">
        <v>280</v>
      </c>
      <c r="G201" s="58"/>
      <c r="H201" s="17">
        <v>185769</v>
      </c>
      <c r="I201" s="18" t="s">
        <v>131</v>
      </c>
    </row>
    <row r="202" spans="2:9" ht="52.5" customHeight="1">
      <c r="B202" s="15"/>
      <c r="C202" s="60" t="s">
        <v>15</v>
      </c>
      <c r="D202" s="61"/>
      <c r="E202" s="16" t="s">
        <v>146</v>
      </c>
      <c r="F202" s="57" t="s">
        <v>280</v>
      </c>
      <c r="G202" s="58"/>
      <c r="H202" s="17">
        <v>182858</v>
      </c>
      <c r="I202" s="18" t="s">
        <v>131</v>
      </c>
    </row>
    <row r="203" spans="2:9" ht="52.5" customHeight="1">
      <c r="B203" s="15"/>
      <c r="C203" s="60" t="s">
        <v>16</v>
      </c>
      <c r="D203" s="61"/>
      <c r="E203" s="16" t="s">
        <v>146</v>
      </c>
      <c r="F203" s="57" t="s">
        <v>280</v>
      </c>
      <c r="G203" s="58"/>
      <c r="H203" s="17">
        <v>184222</v>
      </c>
      <c r="I203" s="18" t="s">
        <v>131</v>
      </c>
    </row>
    <row r="204" spans="2:9" ht="51.75" customHeight="1">
      <c r="B204" s="15"/>
      <c r="C204" s="60" t="s">
        <v>17</v>
      </c>
      <c r="D204" s="61"/>
      <c r="E204" s="16" t="s">
        <v>146</v>
      </c>
      <c r="F204" s="57" t="s">
        <v>280</v>
      </c>
      <c r="G204" s="58"/>
      <c r="H204" s="17">
        <v>191353</v>
      </c>
      <c r="I204" s="18" t="s">
        <v>131</v>
      </c>
    </row>
    <row r="205" spans="2:9" ht="51.75" customHeight="1">
      <c r="B205" s="15"/>
      <c r="C205" s="60" t="s">
        <v>18</v>
      </c>
      <c r="D205" s="61"/>
      <c r="E205" s="16" t="s">
        <v>146</v>
      </c>
      <c r="F205" s="57" t="s">
        <v>280</v>
      </c>
      <c r="G205" s="58"/>
      <c r="H205" s="17">
        <v>174722</v>
      </c>
      <c r="I205" s="18" t="s">
        <v>131</v>
      </c>
    </row>
    <row r="206" spans="2:9" ht="52.5" customHeight="1">
      <c r="B206" s="15"/>
      <c r="C206" s="60" t="s">
        <v>19</v>
      </c>
      <c r="D206" s="61"/>
      <c r="E206" s="16" t="s">
        <v>146</v>
      </c>
      <c r="F206" s="57" t="s">
        <v>280</v>
      </c>
      <c r="G206" s="58"/>
      <c r="H206" s="17">
        <v>190370</v>
      </c>
      <c r="I206" s="18" t="s">
        <v>131</v>
      </c>
    </row>
    <row r="207" spans="2:9" ht="53.25" customHeight="1">
      <c r="B207" s="15"/>
      <c r="C207" s="60" t="s">
        <v>20</v>
      </c>
      <c r="D207" s="61"/>
      <c r="E207" s="16" t="s">
        <v>146</v>
      </c>
      <c r="F207" s="57" t="s">
        <v>280</v>
      </c>
      <c r="G207" s="58"/>
      <c r="H207" s="17">
        <v>184522</v>
      </c>
      <c r="I207" s="18" t="s">
        <v>131</v>
      </c>
    </row>
    <row r="208" spans="2:9" ht="51.75" customHeight="1">
      <c r="B208" s="15"/>
      <c r="C208" s="60" t="s">
        <v>21</v>
      </c>
      <c r="D208" s="61"/>
      <c r="E208" s="16" t="s">
        <v>146</v>
      </c>
      <c r="F208" s="57" t="s">
        <v>280</v>
      </c>
      <c r="G208" s="58"/>
      <c r="H208" s="17">
        <v>189802</v>
      </c>
      <c r="I208" s="18" t="s">
        <v>131</v>
      </c>
    </row>
    <row r="209" spans="2:9" ht="53.25" customHeight="1">
      <c r="B209" s="15"/>
      <c r="C209" s="60" t="s">
        <v>22</v>
      </c>
      <c r="D209" s="61"/>
      <c r="E209" s="16" t="s">
        <v>146</v>
      </c>
      <c r="F209" s="57" t="s">
        <v>280</v>
      </c>
      <c r="G209" s="58"/>
      <c r="H209" s="17">
        <v>178331</v>
      </c>
      <c r="I209" s="18" t="s">
        <v>131</v>
      </c>
    </row>
    <row r="210" spans="2:9" ht="52.5" customHeight="1">
      <c r="B210" s="15"/>
      <c r="C210" s="60" t="s">
        <v>23</v>
      </c>
      <c r="D210" s="61"/>
      <c r="E210" s="16" t="s">
        <v>146</v>
      </c>
      <c r="F210" s="57" t="s">
        <v>280</v>
      </c>
      <c r="G210" s="58"/>
      <c r="H210" s="17">
        <v>270316</v>
      </c>
      <c r="I210" s="18" t="s">
        <v>131</v>
      </c>
    </row>
    <row r="211" spans="2:9" ht="51.75" customHeight="1">
      <c r="B211" s="15"/>
      <c r="C211" s="60" t="s">
        <v>24</v>
      </c>
      <c r="D211" s="61"/>
      <c r="E211" s="16" t="s">
        <v>146</v>
      </c>
      <c r="F211" s="57" t="s">
        <v>280</v>
      </c>
      <c r="G211" s="58"/>
      <c r="H211" s="17">
        <v>209522</v>
      </c>
      <c r="I211" s="18" t="s">
        <v>131</v>
      </c>
    </row>
    <row r="212" spans="2:9" ht="53.25" customHeight="1">
      <c r="B212" s="15"/>
      <c r="C212" s="60" t="s">
        <v>25</v>
      </c>
      <c r="D212" s="61"/>
      <c r="E212" s="16" t="s">
        <v>146</v>
      </c>
      <c r="F212" s="57" t="s">
        <v>280</v>
      </c>
      <c r="G212" s="58"/>
      <c r="H212" s="17">
        <v>184926</v>
      </c>
      <c r="I212" s="18" t="s">
        <v>131</v>
      </c>
    </row>
    <row r="213" spans="2:9" ht="55.5" customHeight="1">
      <c r="B213" s="15"/>
      <c r="C213" s="60" t="s">
        <v>26</v>
      </c>
      <c r="D213" s="61"/>
      <c r="E213" s="16" t="s">
        <v>146</v>
      </c>
      <c r="F213" s="57" t="s">
        <v>280</v>
      </c>
      <c r="G213" s="58"/>
      <c r="H213" s="17">
        <v>185878</v>
      </c>
      <c r="I213" s="18" t="s">
        <v>131</v>
      </c>
    </row>
    <row r="214" spans="2:9" ht="52.5" customHeight="1">
      <c r="B214" s="15"/>
      <c r="C214" s="60" t="s">
        <v>27</v>
      </c>
      <c r="D214" s="61"/>
      <c r="E214" s="16" t="s">
        <v>146</v>
      </c>
      <c r="F214" s="57" t="s">
        <v>280</v>
      </c>
      <c r="G214" s="58"/>
      <c r="H214" s="17">
        <v>195055</v>
      </c>
      <c r="I214" s="18" t="s">
        <v>131</v>
      </c>
    </row>
    <row r="215" spans="2:9" ht="50.25" customHeight="1">
      <c r="B215" s="15"/>
      <c r="C215" s="60" t="s">
        <v>28</v>
      </c>
      <c r="D215" s="61"/>
      <c r="E215" s="16" t="s">
        <v>146</v>
      </c>
      <c r="F215" s="57" t="s">
        <v>280</v>
      </c>
      <c r="G215" s="58"/>
      <c r="H215" s="17">
        <v>198544</v>
      </c>
      <c r="I215" s="18" t="s">
        <v>131</v>
      </c>
    </row>
    <row r="216" spans="2:9" ht="53.25" customHeight="1">
      <c r="B216" s="15"/>
      <c r="C216" s="60" t="s">
        <v>29</v>
      </c>
      <c r="D216" s="61"/>
      <c r="E216" s="16" t="s">
        <v>146</v>
      </c>
      <c r="F216" s="57" t="s">
        <v>280</v>
      </c>
      <c r="G216" s="58"/>
      <c r="H216" s="17">
        <v>182676</v>
      </c>
      <c r="I216" s="18" t="s">
        <v>131</v>
      </c>
    </row>
    <row r="217" spans="2:9" ht="54.75" customHeight="1">
      <c r="B217" s="15"/>
      <c r="C217" s="60" t="s">
        <v>30</v>
      </c>
      <c r="D217" s="61"/>
      <c r="E217" s="16" t="s">
        <v>146</v>
      </c>
      <c r="F217" s="57" t="s">
        <v>280</v>
      </c>
      <c r="G217" s="58"/>
      <c r="H217" s="17">
        <v>199564</v>
      </c>
      <c r="I217" s="18" t="s">
        <v>131</v>
      </c>
    </row>
    <row r="218" spans="2:9" ht="52.5" customHeight="1">
      <c r="B218" s="15"/>
      <c r="C218" s="60" t="s">
        <v>31</v>
      </c>
      <c r="D218" s="61"/>
      <c r="E218" s="16" t="s">
        <v>146</v>
      </c>
      <c r="F218" s="57" t="s">
        <v>280</v>
      </c>
      <c r="G218" s="58"/>
      <c r="H218" s="17">
        <v>197959</v>
      </c>
      <c r="I218" s="18" t="s">
        <v>131</v>
      </c>
    </row>
    <row r="219" spans="2:9" ht="51.75" customHeight="1">
      <c r="B219" s="15"/>
      <c r="C219" s="60" t="s">
        <v>32</v>
      </c>
      <c r="D219" s="61"/>
      <c r="E219" s="16" t="s">
        <v>146</v>
      </c>
      <c r="F219" s="57" t="s">
        <v>280</v>
      </c>
      <c r="G219" s="58"/>
      <c r="H219" s="17">
        <v>182047</v>
      </c>
      <c r="I219" s="18" t="s">
        <v>131</v>
      </c>
    </row>
    <row r="220" spans="2:9" ht="51.75" customHeight="1">
      <c r="B220" s="15"/>
      <c r="C220" s="60" t="s">
        <v>33</v>
      </c>
      <c r="D220" s="61"/>
      <c r="E220" s="16" t="s">
        <v>146</v>
      </c>
      <c r="F220" s="57" t="s">
        <v>280</v>
      </c>
      <c r="G220" s="58"/>
      <c r="H220" s="17">
        <v>254364</v>
      </c>
      <c r="I220" s="18" t="s">
        <v>131</v>
      </c>
    </row>
    <row r="221" spans="2:9" ht="53.25" customHeight="1">
      <c r="B221" s="15"/>
      <c r="C221" s="60" t="s">
        <v>34</v>
      </c>
      <c r="D221" s="61"/>
      <c r="E221" s="16" t="s">
        <v>146</v>
      </c>
      <c r="F221" s="57" t="s">
        <v>280</v>
      </c>
      <c r="G221" s="58"/>
      <c r="H221" s="17">
        <v>253227</v>
      </c>
      <c r="I221" s="18" t="s">
        <v>131</v>
      </c>
    </row>
    <row r="222" spans="2:9" ht="53.25" customHeight="1">
      <c r="B222" s="15"/>
      <c r="C222" s="60" t="s">
        <v>35</v>
      </c>
      <c r="D222" s="61"/>
      <c r="E222" s="16" t="s">
        <v>146</v>
      </c>
      <c r="F222" s="57" t="s">
        <v>280</v>
      </c>
      <c r="G222" s="58"/>
      <c r="H222" s="17">
        <v>254364</v>
      </c>
      <c r="I222" s="18" t="s">
        <v>131</v>
      </c>
    </row>
    <row r="223" spans="2:9" ht="52.5" customHeight="1">
      <c r="B223" s="15"/>
      <c r="C223" s="60" t="s">
        <v>36</v>
      </c>
      <c r="D223" s="61"/>
      <c r="E223" s="16" t="s">
        <v>146</v>
      </c>
      <c r="F223" s="57" t="s">
        <v>280</v>
      </c>
      <c r="G223" s="58"/>
      <c r="H223" s="17">
        <v>183779</v>
      </c>
      <c r="I223" s="18" t="s">
        <v>131</v>
      </c>
    </row>
    <row r="224" spans="2:9" ht="52.5" customHeight="1">
      <c r="B224" s="15"/>
      <c r="C224" s="60" t="s">
        <v>37</v>
      </c>
      <c r="D224" s="61"/>
      <c r="E224" s="16" t="s">
        <v>146</v>
      </c>
      <c r="F224" s="57" t="s">
        <v>280</v>
      </c>
      <c r="G224" s="58"/>
      <c r="H224" s="17">
        <v>189067</v>
      </c>
      <c r="I224" s="18" t="s">
        <v>131</v>
      </c>
    </row>
    <row r="225" spans="2:9" ht="49.5" customHeight="1">
      <c r="B225" s="15"/>
      <c r="C225" s="60" t="s">
        <v>75</v>
      </c>
      <c r="D225" s="61"/>
      <c r="E225" s="16" t="s">
        <v>146</v>
      </c>
      <c r="F225" s="57" t="s">
        <v>280</v>
      </c>
      <c r="G225" s="58"/>
      <c r="H225" s="17">
        <v>194741</v>
      </c>
      <c r="I225" s="18" t="s">
        <v>131</v>
      </c>
    </row>
    <row r="226" spans="2:9" ht="53.25" customHeight="1">
      <c r="B226" s="15"/>
      <c r="C226" s="60" t="s">
        <v>76</v>
      </c>
      <c r="D226" s="61"/>
      <c r="E226" s="16" t="s">
        <v>146</v>
      </c>
      <c r="F226" s="57" t="s">
        <v>280</v>
      </c>
      <c r="G226" s="58"/>
      <c r="H226" s="17">
        <v>188959</v>
      </c>
      <c r="I226" s="18" t="s">
        <v>131</v>
      </c>
    </row>
    <row r="227" spans="2:9" ht="62.25" customHeight="1">
      <c r="B227" s="15"/>
      <c r="C227" s="60" t="s">
        <v>77</v>
      </c>
      <c r="D227" s="61"/>
      <c r="E227" s="16" t="s">
        <v>146</v>
      </c>
      <c r="F227" s="57" t="s">
        <v>280</v>
      </c>
      <c r="G227" s="58"/>
      <c r="H227" s="17">
        <f>188785+21714</f>
        <v>210499</v>
      </c>
      <c r="I227" s="18" t="s">
        <v>131</v>
      </c>
    </row>
    <row r="228" spans="2:9" ht="51.75" customHeight="1">
      <c r="B228" s="15"/>
      <c r="C228" s="60" t="s">
        <v>39</v>
      </c>
      <c r="D228" s="61"/>
      <c r="E228" s="16" t="s">
        <v>146</v>
      </c>
      <c r="F228" s="57" t="s">
        <v>280</v>
      </c>
      <c r="G228" s="58"/>
      <c r="H228" s="17">
        <v>8000</v>
      </c>
      <c r="I228" s="18" t="s">
        <v>131</v>
      </c>
    </row>
    <row r="229" spans="2:9" ht="53.25" customHeight="1">
      <c r="B229" s="15"/>
      <c r="C229" s="60" t="s">
        <v>40</v>
      </c>
      <c r="D229" s="61"/>
      <c r="E229" s="16" t="s">
        <v>146</v>
      </c>
      <c r="F229" s="57" t="s">
        <v>280</v>
      </c>
      <c r="G229" s="58"/>
      <c r="H229" s="17">
        <v>8000</v>
      </c>
      <c r="I229" s="18" t="s">
        <v>131</v>
      </c>
    </row>
    <row r="230" spans="2:9" ht="66.75" customHeight="1">
      <c r="B230" s="15"/>
      <c r="C230" s="60" t="s">
        <v>41</v>
      </c>
      <c r="D230" s="61"/>
      <c r="E230" s="16" t="s">
        <v>146</v>
      </c>
      <c r="F230" s="57" t="s">
        <v>42</v>
      </c>
      <c r="G230" s="58"/>
      <c r="H230" s="17">
        <v>200000</v>
      </c>
      <c r="I230" s="18" t="s">
        <v>131</v>
      </c>
    </row>
    <row r="231" spans="2:9" ht="47.25" customHeight="1">
      <c r="B231" s="15"/>
      <c r="C231" s="62" t="s">
        <v>43</v>
      </c>
      <c r="D231" s="63"/>
      <c r="E231" s="16" t="s">
        <v>146</v>
      </c>
      <c r="F231" s="57" t="s">
        <v>42</v>
      </c>
      <c r="G231" s="58"/>
      <c r="H231" s="17">
        <v>10000</v>
      </c>
      <c r="I231" s="18" t="s">
        <v>131</v>
      </c>
    </row>
    <row r="232" spans="2:9" ht="49.5" customHeight="1">
      <c r="B232" s="15"/>
      <c r="C232" s="62" t="s">
        <v>44</v>
      </c>
      <c r="D232" s="63"/>
      <c r="E232" s="16" t="s">
        <v>146</v>
      </c>
      <c r="F232" s="57" t="s">
        <v>42</v>
      </c>
      <c r="G232" s="58"/>
      <c r="H232" s="17">
        <v>10000</v>
      </c>
      <c r="I232" s="18" t="s">
        <v>131</v>
      </c>
    </row>
    <row r="233" spans="2:9" ht="41.25" customHeight="1">
      <c r="B233" s="15"/>
      <c r="C233" s="62" t="s">
        <v>45</v>
      </c>
      <c r="D233" s="63"/>
      <c r="E233" s="16" t="s">
        <v>146</v>
      </c>
      <c r="F233" s="57" t="s">
        <v>42</v>
      </c>
      <c r="G233" s="58"/>
      <c r="H233" s="17">
        <v>1305400</v>
      </c>
      <c r="I233" s="18" t="s">
        <v>131</v>
      </c>
    </row>
    <row r="234" spans="2:9" ht="57" customHeight="1">
      <c r="B234" s="15"/>
      <c r="C234" s="62" t="s">
        <v>46</v>
      </c>
      <c r="D234" s="63"/>
      <c r="E234" s="16" t="s">
        <v>146</v>
      </c>
      <c r="F234" s="57" t="s">
        <v>42</v>
      </c>
      <c r="G234" s="58"/>
      <c r="H234" s="17">
        <v>2000</v>
      </c>
      <c r="I234" s="18" t="s">
        <v>131</v>
      </c>
    </row>
    <row r="235" spans="2:9" ht="53.25" customHeight="1">
      <c r="B235" s="15"/>
      <c r="C235" s="62" t="s">
        <v>47</v>
      </c>
      <c r="D235" s="63"/>
      <c r="E235" s="16" t="s">
        <v>146</v>
      </c>
      <c r="F235" s="57" t="s">
        <v>42</v>
      </c>
      <c r="G235" s="58"/>
      <c r="H235" s="17">
        <v>304400</v>
      </c>
      <c r="I235" s="18" t="s">
        <v>131</v>
      </c>
    </row>
    <row r="236" spans="2:9" ht="53.25" customHeight="1">
      <c r="B236" s="15">
        <f>B235+1</f>
        <v>1</v>
      </c>
      <c r="C236" s="66" t="s">
        <v>193</v>
      </c>
      <c r="D236" s="66"/>
      <c r="E236" s="16" t="s">
        <v>146</v>
      </c>
      <c r="F236" s="59" t="s">
        <v>173</v>
      </c>
      <c r="G236" s="59"/>
      <c r="H236" s="17">
        <v>18000</v>
      </c>
      <c r="I236" s="18" t="s">
        <v>131</v>
      </c>
    </row>
    <row r="237" spans="2:9" ht="12" hidden="1">
      <c r="B237" s="15"/>
      <c r="C237" s="32"/>
      <c r="D237" s="32"/>
      <c r="E237" s="16"/>
      <c r="F237" s="18"/>
      <c r="G237" s="18"/>
      <c r="H237" s="17"/>
      <c r="I237" s="18"/>
    </row>
    <row r="238" spans="2:9" ht="12" hidden="1">
      <c r="B238" s="15"/>
      <c r="C238" s="32"/>
      <c r="D238" s="32"/>
      <c r="E238" s="16"/>
      <c r="F238" s="18"/>
      <c r="G238" s="18"/>
      <c r="H238" s="17"/>
      <c r="I238" s="18"/>
    </row>
    <row r="239" spans="2:9" ht="12" hidden="1">
      <c r="B239" s="15"/>
      <c r="C239" s="32"/>
      <c r="D239" s="32"/>
      <c r="E239" s="16"/>
      <c r="F239" s="18"/>
      <c r="G239" s="18"/>
      <c r="H239" s="17"/>
      <c r="I239" s="18"/>
    </row>
    <row r="240" spans="2:9" ht="12" hidden="1">
      <c r="B240" s="15"/>
      <c r="C240" s="32"/>
      <c r="D240" s="32"/>
      <c r="E240" s="16"/>
      <c r="F240" s="18"/>
      <c r="G240" s="18"/>
      <c r="H240" s="17"/>
      <c r="I240" s="18"/>
    </row>
    <row r="241" spans="2:9" ht="12" hidden="1">
      <c r="B241" s="15"/>
      <c r="C241" s="32"/>
      <c r="D241" s="32"/>
      <c r="E241" s="16"/>
      <c r="F241" s="18"/>
      <c r="G241" s="18"/>
      <c r="H241" s="17"/>
      <c r="I241" s="18"/>
    </row>
    <row r="242" spans="2:9" ht="12" hidden="1">
      <c r="B242" s="15"/>
      <c r="C242" s="32"/>
      <c r="D242" s="32"/>
      <c r="E242" s="16"/>
      <c r="F242" s="18"/>
      <c r="G242" s="18"/>
      <c r="H242" s="17"/>
      <c r="I242" s="18"/>
    </row>
    <row r="243" spans="2:9" ht="12" hidden="1">
      <c r="B243" s="15"/>
      <c r="C243" s="32"/>
      <c r="D243" s="32"/>
      <c r="E243" s="16"/>
      <c r="F243" s="18"/>
      <c r="G243" s="18"/>
      <c r="H243" s="17"/>
      <c r="I243" s="18"/>
    </row>
    <row r="244" spans="2:9" ht="12" hidden="1">
      <c r="B244" s="15"/>
      <c r="C244" s="32"/>
      <c r="D244" s="32"/>
      <c r="E244" s="16"/>
      <c r="F244" s="18"/>
      <c r="G244" s="18"/>
      <c r="H244" s="17"/>
      <c r="I244" s="18"/>
    </row>
    <row r="245" spans="2:9" ht="12" hidden="1">
      <c r="B245" s="15"/>
      <c r="C245" s="32"/>
      <c r="D245" s="32"/>
      <c r="E245" s="16"/>
      <c r="F245" s="18"/>
      <c r="G245" s="18"/>
      <c r="H245" s="17"/>
      <c r="I245" s="18"/>
    </row>
    <row r="246" spans="2:9" ht="12" hidden="1">
      <c r="B246" s="15"/>
      <c r="C246" s="32"/>
      <c r="D246" s="32"/>
      <c r="E246" s="16"/>
      <c r="F246" s="18"/>
      <c r="G246" s="18"/>
      <c r="H246" s="17"/>
      <c r="I246" s="18"/>
    </row>
    <row r="247" spans="2:9" ht="12" hidden="1">
      <c r="B247" s="15"/>
      <c r="C247" s="32"/>
      <c r="D247" s="32"/>
      <c r="E247" s="16"/>
      <c r="F247" s="18"/>
      <c r="G247" s="18"/>
      <c r="H247" s="17"/>
      <c r="I247" s="18"/>
    </row>
    <row r="248" spans="2:9" ht="12" hidden="1">
      <c r="B248" s="15"/>
      <c r="C248" s="32"/>
      <c r="D248" s="32"/>
      <c r="E248" s="16"/>
      <c r="F248" s="18"/>
      <c r="G248" s="18"/>
      <c r="H248" s="17"/>
      <c r="I248" s="18"/>
    </row>
    <row r="249" spans="2:9" ht="12" hidden="1">
      <c r="B249" s="15"/>
      <c r="C249" s="32"/>
      <c r="D249" s="32"/>
      <c r="E249" s="16"/>
      <c r="F249" s="18"/>
      <c r="G249" s="18"/>
      <c r="H249" s="17"/>
      <c r="I249" s="18"/>
    </row>
    <row r="250" spans="2:9" ht="12" hidden="1">
      <c r="B250" s="15"/>
      <c r="C250" s="32"/>
      <c r="D250" s="32"/>
      <c r="E250" s="16"/>
      <c r="F250" s="18"/>
      <c r="G250" s="18"/>
      <c r="H250" s="17"/>
      <c r="I250" s="18"/>
    </row>
    <row r="251" spans="2:9" ht="59.25" customHeight="1" hidden="1">
      <c r="B251" s="15"/>
      <c r="C251" s="66"/>
      <c r="D251" s="66"/>
      <c r="E251" s="16"/>
      <c r="F251" s="59"/>
      <c r="G251" s="59"/>
      <c r="H251" s="17"/>
      <c r="I251" s="18"/>
    </row>
    <row r="252" spans="2:9" ht="59.25" customHeight="1" hidden="1">
      <c r="B252" s="15"/>
      <c r="C252" s="66"/>
      <c r="D252" s="66"/>
      <c r="E252" s="16"/>
      <c r="F252" s="59"/>
      <c r="G252" s="59"/>
      <c r="H252" s="17"/>
      <c r="I252" s="18"/>
    </row>
    <row r="253" spans="2:9" ht="59.25" customHeight="1" hidden="1">
      <c r="B253" s="15"/>
      <c r="C253" s="71"/>
      <c r="D253" s="71"/>
      <c r="E253" s="16"/>
      <c r="F253" s="59"/>
      <c r="G253" s="59"/>
      <c r="H253" s="17"/>
      <c r="I253" s="18"/>
    </row>
    <row r="254" spans="2:10" ht="12">
      <c r="B254" s="55" t="s">
        <v>80</v>
      </c>
      <c r="C254" s="55"/>
      <c r="D254" s="55"/>
      <c r="E254" s="55"/>
      <c r="F254" s="55"/>
      <c r="G254" s="55"/>
      <c r="H254" s="55"/>
      <c r="I254" s="55"/>
      <c r="J254" s="22"/>
    </row>
    <row r="255" spans="2:10" ht="53.25" customHeight="1">
      <c r="B255" s="15"/>
      <c r="C255" s="68" t="s">
        <v>241</v>
      </c>
      <c r="D255" s="68"/>
      <c r="E255" s="16" t="s">
        <v>146</v>
      </c>
      <c r="F255" s="57" t="s">
        <v>42</v>
      </c>
      <c r="G255" s="58"/>
      <c r="H255" s="20">
        <v>10000</v>
      </c>
      <c r="I255" s="18" t="s">
        <v>131</v>
      </c>
      <c r="J255" s="22"/>
    </row>
    <row r="256" spans="2:10" ht="12" hidden="1">
      <c r="B256" s="15"/>
      <c r="C256" s="68"/>
      <c r="D256" s="68"/>
      <c r="E256" s="16"/>
      <c r="F256" s="103"/>
      <c r="G256" s="103"/>
      <c r="H256" s="20"/>
      <c r="I256" s="21"/>
      <c r="J256" s="22"/>
    </row>
    <row r="257" spans="2:10" ht="12" hidden="1">
      <c r="B257" s="15"/>
      <c r="C257" s="76"/>
      <c r="D257" s="77"/>
      <c r="E257" s="16"/>
      <c r="F257" s="69"/>
      <c r="G257" s="70"/>
      <c r="H257" s="20"/>
      <c r="I257" s="21"/>
      <c r="J257" s="22"/>
    </row>
    <row r="258" spans="2:10" ht="28.5" customHeight="1">
      <c r="B258" s="80" t="s">
        <v>81</v>
      </c>
      <c r="C258" s="89"/>
      <c r="D258" s="89"/>
      <c r="E258" s="89"/>
      <c r="F258" s="89"/>
      <c r="G258" s="89"/>
      <c r="H258" s="89"/>
      <c r="I258" s="90"/>
      <c r="J258" s="22"/>
    </row>
    <row r="259" spans="2:10" ht="12">
      <c r="B259" s="13"/>
      <c r="C259" s="64" t="s">
        <v>175</v>
      </c>
      <c r="D259" s="65"/>
      <c r="E259" s="13"/>
      <c r="F259" s="64"/>
      <c r="G259" s="65"/>
      <c r="H259" s="14">
        <f>SUM(H260:H268)</f>
        <v>4228700</v>
      </c>
      <c r="I259" s="13"/>
      <c r="J259" s="22"/>
    </row>
    <row r="260" spans="2:9" ht="24">
      <c r="B260" s="15">
        <f>B252+1</f>
        <v>1</v>
      </c>
      <c r="C260" s="109" t="s">
        <v>154</v>
      </c>
      <c r="D260" s="109"/>
      <c r="E260" s="30" t="s">
        <v>146</v>
      </c>
      <c r="F260" s="59" t="s">
        <v>173</v>
      </c>
      <c r="G260" s="59"/>
      <c r="H260" s="17">
        <v>2750000</v>
      </c>
      <c r="I260" s="18" t="s">
        <v>131</v>
      </c>
    </row>
    <row r="261" spans="2:9" ht="24">
      <c r="B261" s="15">
        <f>B260+1</f>
        <v>2</v>
      </c>
      <c r="C261" s="71" t="s">
        <v>180</v>
      </c>
      <c r="D261" s="71"/>
      <c r="E261" s="30" t="s">
        <v>146</v>
      </c>
      <c r="F261" s="59" t="s">
        <v>173</v>
      </c>
      <c r="G261" s="59"/>
      <c r="H261" s="17">
        <v>608000</v>
      </c>
      <c r="I261" s="18" t="s">
        <v>131</v>
      </c>
    </row>
    <row r="262" spans="2:9" ht="24">
      <c r="B262" s="15">
        <f>B261+1</f>
        <v>3</v>
      </c>
      <c r="C262" s="71" t="s">
        <v>194</v>
      </c>
      <c r="D262" s="71"/>
      <c r="E262" s="30" t="s">
        <v>146</v>
      </c>
      <c r="F262" s="59" t="s">
        <v>173</v>
      </c>
      <c r="G262" s="59"/>
      <c r="H262" s="17">
        <v>564000</v>
      </c>
      <c r="I262" s="18" t="s">
        <v>131</v>
      </c>
    </row>
    <row r="263" spans="2:9" ht="27" customHeight="1">
      <c r="B263" s="15"/>
      <c r="C263" s="71" t="s">
        <v>238</v>
      </c>
      <c r="D263" s="71"/>
      <c r="E263" s="30" t="s">
        <v>146</v>
      </c>
      <c r="F263" s="59" t="s">
        <v>173</v>
      </c>
      <c r="G263" s="59"/>
      <c r="H263" s="17">
        <v>306700</v>
      </c>
      <c r="I263" s="18" t="s">
        <v>131</v>
      </c>
    </row>
    <row r="264" spans="2:9" ht="12" hidden="1">
      <c r="B264" s="15"/>
      <c r="C264" s="71"/>
      <c r="D264" s="71"/>
      <c r="E264" s="30"/>
      <c r="F264" s="88"/>
      <c r="G264" s="88"/>
      <c r="H264" s="17"/>
      <c r="I264" s="18"/>
    </row>
    <row r="265" spans="2:9" ht="12" hidden="1">
      <c r="B265" s="15"/>
      <c r="C265" s="71"/>
      <c r="D265" s="71"/>
      <c r="E265" s="30"/>
      <c r="F265" s="88"/>
      <c r="G265" s="88"/>
      <c r="H265" s="17"/>
      <c r="I265" s="18"/>
    </row>
    <row r="266" spans="2:9" ht="12" hidden="1">
      <c r="B266" s="15"/>
      <c r="C266" s="71"/>
      <c r="D266" s="71"/>
      <c r="E266" s="30"/>
      <c r="F266" s="59"/>
      <c r="G266" s="59"/>
      <c r="H266" s="17"/>
      <c r="I266" s="18"/>
    </row>
    <row r="267" spans="2:9" ht="12" hidden="1">
      <c r="B267" s="15"/>
      <c r="C267" s="86"/>
      <c r="D267" s="87"/>
      <c r="E267" s="30"/>
      <c r="F267" s="59"/>
      <c r="G267" s="59"/>
      <c r="H267" s="17"/>
      <c r="I267" s="18"/>
    </row>
    <row r="268" spans="2:9" ht="12" hidden="1">
      <c r="B268" s="15"/>
      <c r="C268" s="86"/>
      <c r="D268" s="87"/>
      <c r="E268" s="30"/>
      <c r="F268" s="59"/>
      <c r="G268" s="59"/>
      <c r="H268" s="17"/>
      <c r="I268" s="18"/>
    </row>
    <row r="269" spans="2:9" ht="12" hidden="1">
      <c r="B269" s="15"/>
      <c r="C269" s="71"/>
      <c r="D269" s="71"/>
      <c r="E269" s="19"/>
      <c r="F269" s="96"/>
      <c r="G269" s="96"/>
      <c r="H269" s="34"/>
      <c r="I269" s="19"/>
    </row>
    <row r="270" spans="2:9" ht="12" hidden="1">
      <c r="B270" s="55" t="s">
        <v>159</v>
      </c>
      <c r="C270" s="107"/>
      <c r="D270" s="107"/>
      <c r="E270" s="107"/>
      <c r="F270" s="107"/>
      <c r="G270" s="107"/>
      <c r="H270" s="107"/>
      <c r="I270" s="107"/>
    </row>
    <row r="271" spans="2:9" ht="12" hidden="1">
      <c r="B271" s="15"/>
      <c r="C271" s="71"/>
      <c r="D271" s="71"/>
      <c r="E271" s="30"/>
      <c r="F271" s="88"/>
      <c r="G271" s="108"/>
      <c r="H271" s="36"/>
      <c r="I271" s="18"/>
    </row>
    <row r="272" spans="2:10" ht="28.5" customHeight="1">
      <c r="B272" s="80" t="s">
        <v>83</v>
      </c>
      <c r="C272" s="89"/>
      <c r="D272" s="89"/>
      <c r="E272" s="89"/>
      <c r="F272" s="89"/>
      <c r="G272" s="89"/>
      <c r="H272" s="89"/>
      <c r="I272" s="90"/>
      <c r="J272" s="37"/>
    </row>
    <row r="273" spans="2:10" ht="12">
      <c r="B273" s="13"/>
      <c r="C273" s="64" t="s">
        <v>175</v>
      </c>
      <c r="D273" s="65"/>
      <c r="E273" s="13"/>
      <c r="F273" s="64"/>
      <c r="G273" s="65"/>
      <c r="H273" s="14">
        <f>SUM(H274:H277)</f>
        <v>1261104.52</v>
      </c>
      <c r="I273" s="13"/>
      <c r="J273" s="37"/>
    </row>
    <row r="274" spans="2:10" ht="50.25" customHeight="1">
      <c r="B274" s="15">
        <f>B262+1</f>
        <v>4</v>
      </c>
      <c r="C274" s="66" t="s">
        <v>182</v>
      </c>
      <c r="D274" s="66"/>
      <c r="E274" s="30" t="s">
        <v>146</v>
      </c>
      <c r="F274" s="59" t="s">
        <v>173</v>
      </c>
      <c r="G274" s="59"/>
      <c r="H274" s="17">
        <v>500000</v>
      </c>
      <c r="I274" s="18" t="s">
        <v>131</v>
      </c>
      <c r="J274" s="37"/>
    </row>
    <row r="275" spans="2:9" ht="24">
      <c r="B275" s="15">
        <f>B274+1</f>
        <v>5</v>
      </c>
      <c r="C275" s="66" t="s">
        <v>207</v>
      </c>
      <c r="D275" s="66"/>
      <c r="E275" s="30" t="s">
        <v>146</v>
      </c>
      <c r="F275" s="59" t="s">
        <v>173</v>
      </c>
      <c r="G275" s="59"/>
      <c r="H275" s="33">
        <f>4492.84+744225.02+8047.01</f>
        <v>756764.87</v>
      </c>
      <c r="I275" s="18" t="s">
        <v>131</v>
      </c>
    </row>
    <row r="276" spans="2:9" ht="33.75" customHeight="1">
      <c r="B276" s="15">
        <f>B275+1</f>
        <v>6</v>
      </c>
      <c r="C276" s="66" t="s">
        <v>208</v>
      </c>
      <c r="D276" s="66"/>
      <c r="E276" s="30" t="s">
        <v>146</v>
      </c>
      <c r="F276" s="59" t="s">
        <v>173</v>
      </c>
      <c r="G276" s="59"/>
      <c r="H276" s="33">
        <v>4339.65</v>
      </c>
      <c r="I276" s="18" t="s">
        <v>131</v>
      </c>
    </row>
    <row r="277" spans="2:9" ht="12">
      <c r="B277" s="15"/>
      <c r="C277" s="60"/>
      <c r="D277" s="61"/>
      <c r="E277" s="30"/>
      <c r="F277" s="69"/>
      <c r="G277" s="70"/>
      <c r="H277" s="38"/>
      <c r="I277" s="18"/>
    </row>
    <row r="278" spans="2:10" ht="12">
      <c r="B278" s="55" t="s">
        <v>84</v>
      </c>
      <c r="C278" s="55"/>
      <c r="D278" s="55"/>
      <c r="E278" s="55"/>
      <c r="F278" s="55"/>
      <c r="G278" s="55"/>
      <c r="H278" s="55"/>
      <c r="I278" s="55"/>
      <c r="J278" s="22"/>
    </row>
    <row r="279" spans="2:10" ht="12">
      <c r="B279" s="13"/>
      <c r="C279" s="64" t="s">
        <v>175</v>
      </c>
      <c r="D279" s="65"/>
      <c r="E279" s="13"/>
      <c r="F279" s="64"/>
      <c r="G279" s="65"/>
      <c r="H279" s="14">
        <f>SUM(H280:H281)</f>
        <v>300000</v>
      </c>
      <c r="I279" s="13"/>
      <c r="J279" s="22"/>
    </row>
    <row r="280" spans="2:10" ht="37.5" customHeight="1">
      <c r="B280" s="15">
        <f>B274+1</f>
        <v>5</v>
      </c>
      <c r="C280" s="71" t="s">
        <v>183</v>
      </c>
      <c r="D280" s="71"/>
      <c r="E280" s="30" t="s">
        <v>146</v>
      </c>
      <c r="F280" s="59" t="s">
        <v>173</v>
      </c>
      <c r="G280" s="59"/>
      <c r="H280" s="17">
        <v>300000</v>
      </c>
      <c r="I280" s="18" t="s">
        <v>131</v>
      </c>
      <c r="J280" s="22"/>
    </row>
    <row r="281" spans="2:9" ht="12">
      <c r="B281" s="15"/>
      <c r="C281" s="71"/>
      <c r="D281" s="71"/>
      <c r="E281" s="30"/>
      <c r="F281" s="59"/>
      <c r="G281" s="59"/>
      <c r="H281" s="17"/>
      <c r="I281" s="18"/>
    </row>
    <row r="282" spans="2:10" ht="12">
      <c r="B282" s="55" t="s">
        <v>187</v>
      </c>
      <c r="C282" s="55"/>
      <c r="D282" s="55"/>
      <c r="E282" s="55"/>
      <c r="F282" s="55"/>
      <c r="G282" s="55"/>
      <c r="H282" s="55"/>
      <c r="I282" s="55"/>
      <c r="J282" s="22"/>
    </row>
    <row r="283" spans="2:10" ht="12">
      <c r="B283" s="13"/>
      <c r="C283" s="64" t="s">
        <v>175</v>
      </c>
      <c r="D283" s="65"/>
      <c r="E283" s="13"/>
      <c r="F283" s="64"/>
      <c r="G283" s="65"/>
      <c r="H283" s="14">
        <f>SUM(H284:H287)</f>
        <v>180000</v>
      </c>
      <c r="I283" s="13"/>
      <c r="J283" s="22"/>
    </row>
    <row r="284" spans="2:10" ht="36.75" customHeight="1">
      <c r="B284" s="15">
        <f>B280+1</f>
        <v>6</v>
      </c>
      <c r="C284" s="72" t="s">
        <v>181</v>
      </c>
      <c r="D284" s="72"/>
      <c r="E284" s="16" t="s">
        <v>130</v>
      </c>
      <c r="F284" s="59" t="s">
        <v>173</v>
      </c>
      <c r="G284" s="59"/>
      <c r="H284" s="33">
        <v>9600</v>
      </c>
      <c r="I284" s="18" t="s">
        <v>131</v>
      </c>
      <c r="J284" s="22"/>
    </row>
    <row r="285" spans="2:9" ht="35.25" customHeight="1">
      <c r="B285" s="15">
        <f>B284+1</f>
        <v>7</v>
      </c>
      <c r="C285" s="72" t="s">
        <v>195</v>
      </c>
      <c r="D285" s="72"/>
      <c r="E285" s="16" t="s">
        <v>130</v>
      </c>
      <c r="F285" s="59" t="s">
        <v>173</v>
      </c>
      <c r="G285" s="59"/>
      <c r="H285" s="17">
        <v>48400</v>
      </c>
      <c r="I285" s="18" t="s">
        <v>131</v>
      </c>
    </row>
    <row r="286" spans="2:9" ht="27" customHeight="1">
      <c r="B286" s="15">
        <f>B285+1</f>
        <v>8</v>
      </c>
      <c r="C286" s="72" t="s">
        <v>196</v>
      </c>
      <c r="D286" s="72"/>
      <c r="E286" s="16" t="s">
        <v>130</v>
      </c>
      <c r="F286" s="59" t="s">
        <v>173</v>
      </c>
      <c r="G286" s="59"/>
      <c r="H286" s="33">
        <v>22000</v>
      </c>
      <c r="I286" s="18" t="s">
        <v>131</v>
      </c>
    </row>
    <row r="287" spans="2:9" ht="42.75" customHeight="1">
      <c r="B287" s="15">
        <f>B286+1</f>
        <v>9</v>
      </c>
      <c r="C287" s="72" t="s">
        <v>197</v>
      </c>
      <c r="D287" s="72"/>
      <c r="E287" s="16" t="s">
        <v>130</v>
      </c>
      <c r="F287" s="59" t="s">
        <v>173</v>
      </c>
      <c r="G287" s="59"/>
      <c r="H287" s="33">
        <v>100000</v>
      </c>
      <c r="I287" s="18" t="s">
        <v>131</v>
      </c>
    </row>
    <row r="288" spans="2:10" ht="12">
      <c r="B288" s="55" t="s">
        <v>202</v>
      </c>
      <c r="C288" s="107"/>
      <c r="D288" s="107"/>
      <c r="E288" s="107"/>
      <c r="F288" s="107"/>
      <c r="G288" s="107"/>
      <c r="H288" s="107"/>
      <c r="I288" s="107"/>
      <c r="J288" s="22"/>
    </row>
    <row r="289" spans="2:9" ht="24">
      <c r="B289" s="15">
        <f>B287+1</f>
        <v>10</v>
      </c>
      <c r="C289" s="66" t="s">
        <v>203</v>
      </c>
      <c r="D289" s="66"/>
      <c r="E289" s="16" t="s">
        <v>130</v>
      </c>
      <c r="F289" s="59" t="s">
        <v>173</v>
      </c>
      <c r="G289" s="59"/>
      <c r="H289" s="39">
        <v>433500</v>
      </c>
      <c r="I289" s="9" t="s">
        <v>131</v>
      </c>
    </row>
    <row r="290" spans="2:9" ht="12" hidden="1">
      <c r="B290" s="15"/>
      <c r="C290" s="60"/>
      <c r="D290" s="61"/>
      <c r="E290" s="16"/>
      <c r="F290" s="78"/>
      <c r="G290" s="79"/>
      <c r="H290" s="39"/>
      <c r="I290" s="9"/>
    </row>
    <row r="291" spans="2:10" ht="12">
      <c r="B291" s="55" t="s">
        <v>82</v>
      </c>
      <c r="C291" s="107"/>
      <c r="D291" s="107"/>
      <c r="E291" s="107"/>
      <c r="F291" s="107"/>
      <c r="G291" s="107"/>
      <c r="H291" s="107"/>
      <c r="I291" s="107"/>
      <c r="J291" s="22"/>
    </row>
    <row r="292" spans="2:10" ht="12">
      <c r="B292" s="13"/>
      <c r="C292" s="64" t="s">
        <v>175</v>
      </c>
      <c r="D292" s="65"/>
      <c r="E292" s="35"/>
      <c r="F292" s="118"/>
      <c r="G292" s="119"/>
      <c r="H292" s="14">
        <f>SUM(H293:H295)</f>
        <v>153042.7</v>
      </c>
      <c r="I292" s="35"/>
      <c r="J292" s="22"/>
    </row>
    <row r="293" spans="2:9" ht="45.75" customHeight="1">
      <c r="B293" s="15">
        <f>B289+1</f>
        <v>11</v>
      </c>
      <c r="C293" s="60" t="s">
        <v>204</v>
      </c>
      <c r="D293" s="61"/>
      <c r="E293" s="16" t="s">
        <v>130</v>
      </c>
      <c r="F293" s="59" t="s">
        <v>173</v>
      </c>
      <c r="G293" s="59"/>
      <c r="H293" s="33">
        <v>122080.3</v>
      </c>
      <c r="I293" s="9" t="s">
        <v>131</v>
      </c>
    </row>
    <row r="294" spans="2:9" ht="41.25" customHeight="1">
      <c r="B294" s="15">
        <f>B293+1</f>
        <v>12</v>
      </c>
      <c r="C294" s="60" t="s">
        <v>205</v>
      </c>
      <c r="D294" s="61"/>
      <c r="E294" s="16" t="s">
        <v>130</v>
      </c>
      <c r="F294" s="59" t="s">
        <v>173</v>
      </c>
      <c r="G294" s="59"/>
      <c r="H294" s="40">
        <v>18608.4</v>
      </c>
      <c r="I294" s="9" t="s">
        <v>131</v>
      </c>
    </row>
    <row r="295" spans="2:9" ht="37.5" customHeight="1">
      <c r="B295" s="15">
        <f>B294+1</f>
        <v>13</v>
      </c>
      <c r="C295" s="60" t="s">
        <v>206</v>
      </c>
      <c r="D295" s="61"/>
      <c r="E295" s="16" t="s">
        <v>130</v>
      </c>
      <c r="F295" s="59" t="s">
        <v>173</v>
      </c>
      <c r="G295" s="59"/>
      <c r="H295" s="40">
        <v>12354</v>
      </c>
      <c r="I295" s="9" t="s">
        <v>131</v>
      </c>
    </row>
    <row r="296" spans="2:9" ht="12" hidden="1">
      <c r="B296" s="15"/>
      <c r="C296" s="60"/>
      <c r="D296" s="61"/>
      <c r="E296" s="16"/>
      <c r="F296" s="78"/>
      <c r="G296" s="79"/>
      <c r="H296" s="39"/>
      <c r="I296" s="9"/>
    </row>
    <row r="297" spans="2:9" ht="51.75" customHeight="1">
      <c r="B297" s="80" t="s">
        <v>85</v>
      </c>
      <c r="C297" s="81"/>
      <c r="D297" s="81"/>
      <c r="E297" s="81"/>
      <c r="F297" s="81"/>
      <c r="G297" s="81"/>
      <c r="H297" s="81"/>
      <c r="I297" s="82"/>
    </row>
    <row r="298" spans="2:10" ht="12">
      <c r="B298" s="13"/>
      <c r="C298" s="64" t="s">
        <v>175</v>
      </c>
      <c r="D298" s="65"/>
      <c r="E298" s="13"/>
      <c r="F298" s="64"/>
      <c r="G298" s="65"/>
      <c r="H298" s="14">
        <f>SUM(H299:H306)</f>
        <v>1217007.6400000001</v>
      </c>
      <c r="I298" s="13"/>
      <c r="J298" s="22"/>
    </row>
    <row r="299" spans="2:9" ht="30.75" customHeight="1">
      <c r="B299" s="15">
        <f>B295+1</f>
        <v>14</v>
      </c>
      <c r="C299" s="66" t="s">
        <v>184</v>
      </c>
      <c r="D299" s="67"/>
      <c r="E299" s="16" t="s">
        <v>130</v>
      </c>
      <c r="F299" s="59" t="s">
        <v>173</v>
      </c>
      <c r="G299" s="59"/>
      <c r="H299" s="33">
        <v>190000</v>
      </c>
      <c r="I299" s="18" t="s">
        <v>131</v>
      </c>
    </row>
    <row r="300" spans="2:9" ht="39" customHeight="1">
      <c r="B300" s="15">
        <f aca="true" t="shared" si="3" ref="B300:B305">B299+1</f>
        <v>15</v>
      </c>
      <c r="C300" s="66" t="s">
        <v>201</v>
      </c>
      <c r="D300" s="67"/>
      <c r="E300" s="16" t="s">
        <v>130</v>
      </c>
      <c r="F300" s="59" t="s">
        <v>173</v>
      </c>
      <c r="G300" s="59"/>
      <c r="H300" s="33">
        <v>107000</v>
      </c>
      <c r="I300" s="18" t="s">
        <v>131</v>
      </c>
    </row>
    <row r="301" spans="2:9" ht="39" customHeight="1">
      <c r="B301" s="15">
        <f t="shared" si="3"/>
        <v>16</v>
      </c>
      <c r="C301" s="66" t="s">
        <v>198</v>
      </c>
      <c r="D301" s="67"/>
      <c r="E301" s="16" t="s">
        <v>130</v>
      </c>
      <c r="F301" s="59" t="s">
        <v>173</v>
      </c>
      <c r="G301" s="59"/>
      <c r="H301" s="33">
        <v>100000</v>
      </c>
      <c r="I301" s="18" t="s">
        <v>131</v>
      </c>
    </row>
    <row r="302" spans="2:9" ht="39" customHeight="1">
      <c r="B302" s="15">
        <f t="shared" si="3"/>
        <v>17</v>
      </c>
      <c r="C302" s="66" t="s">
        <v>199</v>
      </c>
      <c r="D302" s="67"/>
      <c r="E302" s="16" t="s">
        <v>130</v>
      </c>
      <c r="F302" s="59" t="s">
        <v>173</v>
      </c>
      <c r="G302" s="59"/>
      <c r="H302" s="33">
        <v>28007.64</v>
      </c>
      <c r="I302" s="18" t="s">
        <v>131</v>
      </c>
    </row>
    <row r="303" spans="2:9" ht="84" customHeight="1">
      <c r="B303" s="15">
        <f t="shared" si="3"/>
        <v>18</v>
      </c>
      <c r="C303" s="66" t="s">
        <v>200</v>
      </c>
      <c r="D303" s="67"/>
      <c r="E303" s="16" t="s">
        <v>130</v>
      </c>
      <c r="F303" s="59" t="s">
        <v>173</v>
      </c>
      <c r="G303" s="59"/>
      <c r="H303" s="33">
        <v>5000</v>
      </c>
      <c r="I303" s="18" t="s">
        <v>131</v>
      </c>
    </row>
    <row r="304" spans="2:9" ht="36" customHeight="1">
      <c r="B304" s="15">
        <f t="shared" si="3"/>
        <v>19</v>
      </c>
      <c r="C304" s="66" t="s">
        <v>209</v>
      </c>
      <c r="D304" s="67"/>
      <c r="E304" s="16" t="s">
        <v>167</v>
      </c>
      <c r="F304" s="59" t="s">
        <v>173</v>
      </c>
      <c r="G304" s="59"/>
      <c r="H304" s="33">
        <v>755000</v>
      </c>
      <c r="I304" s="18" t="s">
        <v>131</v>
      </c>
    </row>
    <row r="305" spans="2:9" ht="44.25" customHeight="1">
      <c r="B305" s="15">
        <f t="shared" si="3"/>
        <v>20</v>
      </c>
      <c r="C305" s="66" t="s">
        <v>239</v>
      </c>
      <c r="D305" s="67"/>
      <c r="E305" s="16" t="s">
        <v>167</v>
      </c>
      <c r="F305" s="59" t="s">
        <v>173</v>
      </c>
      <c r="G305" s="59"/>
      <c r="H305" s="17">
        <v>32000</v>
      </c>
      <c r="I305" s="18" t="s">
        <v>131</v>
      </c>
    </row>
    <row r="306" spans="2:9" ht="36" customHeight="1">
      <c r="B306" s="64" t="s">
        <v>87</v>
      </c>
      <c r="C306" s="84"/>
      <c r="D306" s="84"/>
      <c r="E306" s="84"/>
      <c r="F306" s="84"/>
      <c r="G306" s="84"/>
      <c r="H306" s="84"/>
      <c r="I306" s="85"/>
    </row>
    <row r="307" spans="2:10" ht="12">
      <c r="B307" s="13"/>
      <c r="C307" s="64" t="s">
        <v>175</v>
      </c>
      <c r="D307" s="65"/>
      <c r="E307" s="13"/>
      <c r="F307" s="64"/>
      <c r="G307" s="65"/>
      <c r="H307" s="14">
        <f>SUM(H308:H310)</f>
        <v>100000</v>
      </c>
      <c r="I307" s="13"/>
      <c r="J307" s="22"/>
    </row>
    <row r="308" spans="2:9" ht="30.75" customHeight="1">
      <c r="B308" s="15">
        <f>B304+1</f>
        <v>20</v>
      </c>
      <c r="C308" s="66" t="s">
        <v>185</v>
      </c>
      <c r="D308" s="75"/>
      <c r="E308" s="30" t="s">
        <v>146</v>
      </c>
      <c r="F308" s="59" t="s">
        <v>173</v>
      </c>
      <c r="G308" s="59"/>
      <c r="H308" s="17">
        <v>100000</v>
      </c>
      <c r="I308" s="18" t="s">
        <v>131</v>
      </c>
    </row>
    <row r="309" spans="2:9" ht="12">
      <c r="B309" s="15"/>
      <c r="C309" s="60"/>
      <c r="D309" s="73"/>
      <c r="E309" s="16"/>
      <c r="F309" s="57"/>
      <c r="G309" s="83"/>
      <c r="H309" s="36"/>
      <c r="I309" s="18"/>
    </row>
    <row r="310" spans="2:9" ht="33" customHeight="1">
      <c r="B310" s="80" t="s">
        <v>86</v>
      </c>
      <c r="C310" s="81"/>
      <c r="D310" s="81"/>
      <c r="E310" s="81"/>
      <c r="F310" s="81"/>
      <c r="G310" s="81"/>
      <c r="H310" s="81"/>
      <c r="I310" s="82"/>
    </row>
    <row r="311" spans="2:10" ht="12">
      <c r="B311" s="13"/>
      <c r="C311" s="64" t="s">
        <v>175</v>
      </c>
      <c r="D311" s="65"/>
      <c r="E311" s="13"/>
      <c r="F311" s="64"/>
      <c r="G311" s="65"/>
      <c r="H311" s="14">
        <f>SUM(H312:H313)</f>
        <v>300000</v>
      </c>
      <c r="I311" s="13"/>
      <c r="J311" s="22"/>
    </row>
    <row r="312" spans="2:9" ht="30.75" customHeight="1">
      <c r="B312" s="15"/>
      <c r="C312" s="66" t="s">
        <v>78</v>
      </c>
      <c r="D312" s="75"/>
      <c r="E312" s="16" t="s">
        <v>130</v>
      </c>
      <c r="F312" s="59" t="s">
        <v>173</v>
      </c>
      <c r="G312" s="59"/>
      <c r="H312" s="36">
        <v>195000</v>
      </c>
      <c r="I312" s="18" t="s">
        <v>131</v>
      </c>
    </row>
    <row r="313" spans="2:9" ht="72.75" customHeight="1">
      <c r="B313" s="15"/>
      <c r="C313" s="66" t="s">
        <v>79</v>
      </c>
      <c r="D313" s="75"/>
      <c r="E313" s="30" t="s">
        <v>146</v>
      </c>
      <c r="F313" s="59" t="s">
        <v>173</v>
      </c>
      <c r="G313" s="59"/>
      <c r="H313" s="36">
        <v>105000</v>
      </c>
      <c r="I313" s="18"/>
    </row>
    <row r="314" spans="2:9" ht="59.25" customHeight="1" hidden="1">
      <c r="B314" s="55" t="s">
        <v>161</v>
      </c>
      <c r="C314" s="56"/>
      <c r="D314" s="56"/>
      <c r="E314" s="56"/>
      <c r="F314" s="56"/>
      <c r="G314" s="56"/>
      <c r="H314" s="56"/>
      <c r="I314" s="56"/>
    </row>
    <row r="315" spans="2:9" ht="59.25" customHeight="1" hidden="1">
      <c r="B315" s="15"/>
      <c r="C315" s="66"/>
      <c r="D315" s="75"/>
      <c r="E315" s="16"/>
      <c r="F315" s="59"/>
      <c r="G315" s="108"/>
      <c r="H315" s="36"/>
      <c r="I315" s="18"/>
    </row>
    <row r="316" spans="2:9" ht="59.25" customHeight="1" hidden="1">
      <c r="B316" s="113" t="s">
        <v>162</v>
      </c>
      <c r="C316" s="114"/>
      <c r="D316" s="114"/>
      <c r="E316" s="114"/>
      <c r="F316" s="114"/>
      <c r="G316" s="114"/>
      <c r="H316" s="114"/>
      <c r="I316" s="115"/>
    </row>
    <row r="317" spans="2:9" ht="12" hidden="1">
      <c r="B317" s="15"/>
      <c r="C317" s="60"/>
      <c r="D317" s="73"/>
      <c r="E317" s="16"/>
      <c r="F317" s="59"/>
      <c r="G317" s="108"/>
      <c r="H317" s="36"/>
      <c r="I317" s="18"/>
    </row>
    <row r="318" spans="2:10" ht="12">
      <c r="B318" s="15"/>
      <c r="C318" s="105" t="s">
        <v>147</v>
      </c>
      <c r="D318" s="105"/>
      <c r="E318" s="41"/>
      <c r="F318" s="106"/>
      <c r="G318" s="106"/>
      <c r="H318" s="14">
        <f>H9+H50+H255+H259+H273+H279+H283+H289+H292+H298+H307+H311</f>
        <v>21556954.86</v>
      </c>
      <c r="I318" s="21"/>
      <c r="J318" s="22"/>
    </row>
    <row r="319" spans="2:10" ht="12">
      <c r="B319" s="42"/>
      <c r="C319" s="43"/>
      <c r="D319" s="43"/>
      <c r="E319" s="43"/>
      <c r="F319" s="44"/>
      <c r="G319" s="44"/>
      <c r="H319" s="45"/>
      <c r="I319" s="46"/>
      <c r="J319" s="22"/>
    </row>
    <row r="320" spans="3:10" ht="12">
      <c r="C320" s="104" t="s">
        <v>107</v>
      </c>
      <c r="D320" s="104"/>
      <c r="E320" s="104"/>
      <c r="F320" s="104"/>
      <c r="G320" s="104"/>
      <c r="J320" s="48"/>
    </row>
    <row r="321" spans="3:10" ht="12">
      <c r="C321" s="47"/>
      <c r="D321" s="47"/>
      <c r="E321" s="47"/>
      <c r="F321" s="47"/>
      <c r="G321" s="47"/>
      <c r="J321" s="48"/>
    </row>
    <row r="322" spans="3:7" ht="12">
      <c r="C322" s="47"/>
      <c r="D322" s="49"/>
      <c r="E322" s="49"/>
      <c r="F322" s="49"/>
      <c r="G322" s="49"/>
    </row>
    <row r="323" spans="3:7" ht="12">
      <c r="C323" s="47"/>
      <c r="D323" s="49"/>
      <c r="E323" s="49"/>
      <c r="F323" s="49"/>
      <c r="G323" s="49"/>
    </row>
    <row r="324" spans="3:7" ht="17.25" customHeight="1">
      <c r="C324" s="102" t="s">
        <v>91</v>
      </c>
      <c r="D324" s="102"/>
      <c r="E324" s="102"/>
      <c r="F324" s="102"/>
      <c r="G324" s="102"/>
    </row>
    <row r="325" spans="3:7" ht="15.75">
      <c r="C325" s="51"/>
      <c r="D325" s="52"/>
      <c r="E325" s="52"/>
      <c r="F325" s="52"/>
      <c r="G325" s="52"/>
    </row>
    <row r="326" spans="3:7" ht="24.75" customHeight="1">
      <c r="C326" s="102" t="s">
        <v>92</v>
      </c>
      <c r="D326" s="102"/>
      <c r="E326" s="102"/>
      <c r="F326" s="102"/>
      <c r="G326" s="102"/>
    </row>
  </sheetData>
  <sheetProtection/>
  <mergeCells count="588">
    <mergeCell ref="C311:D311"/>
    <mergeCell ref="F311:G311"/>
    <mergeCell ref="C234:D234"/>
    <mergeCell ref="F234:G234"/>
    <mergeCell ref="C235:D235"/>
    <mergeCell ref="F235:G235"/>
    <mergeCell ref="C292:D292"/>
    <mergeCell ref="F292:G292"/>
    <mergeCell ref="C303:D303"/>
    <mergeCell ref="F303:G303"/>
    <mergeCell ref="C230:D230"/>
    <mergeCell ref="F230:G230"/>
    <mergeCell ref="C236:D236"/>
    <mergeCell ref="F236:G236"/>
    <mergeCell ref="C231:D231"/>
    <mergeCell ref="C232:D232"/>
    <mergeCell ref="F231:G231"/>
    <mergeCell ref="F232:G232"/>
    <mergeCell ref="C233:D233"/>
    <mergeCell ref="F233:G233"/>
    <mergeCell ref="C228:D228"/>
    <mergeCell ref="F228:G228"/>
    <mergeCell ref="C229:D229"/>
    <mergeCell ref="F229:G229"/>
    <mergeCell ref="C225:D225"/>
    <mergeCell ref="F225:G225"/>
    <mergeCell ref="C227:D227"/>
    <mergeCell ref="F227:G227"/>
    <mergeCell ref="C226:D226"/>
    <mergeCell ref="F226:G226"/>
    <mergeCell ref="C223:D223"/>
    <mergeCell ref="F223:G223"/>
    <mergeCell ref="C224:D224"/>
    <mergeCell ref="F224:G224"/>
    <mergeCell ref="C221:D221"/>
    <mergeCell ref="F221:G221"/>
    <mergeCell ref="C222:D222"/>
    <mergeCell ref="F222:G222"/>
    <mergeCell ref="C219:D219"/>
    <mergeCell ref="F219:G219"/>
    <mergeCell ref="C220:D220"/>
    <mergeCell ref="F220:G220"/>
    <mergeCell ref="C217:D217"/>
    <mergeCell ref="F217:G217"/>
    <mergeCell ref="C218:D218"/>
    <mergeCell ref="F218:G218"/>
    <mergeCell ref="C215:D215"/>
    <mergeCell ref="F215:G215"/>
    <mergeCell ref="C216:D216"/>
    <mergeCell ref="F216:G216"/>
    <mergeCell ref="C213:D213"/>
    <mergeCell ref="F213:G213"/>
    <mergeCell ref="C214:D214"/>
    <mergeCell ref="F214:G214"/>
    <mergeCell ref="C211:D211"/>
    <mergeCell ref="F211:G211"/>
    <mergeCell ref="C212:D212"/>
    <mergeCell ref="F212:G212"/>
    <mergeCell ref="C209:D209"/>
    <mergeCell ref="F209:G209"/>
    <mergeCell ref="C210:D210"/>
    <mergeCell ref="F210:G210"/>
    <mergeCell ref="C207:D207"/>
    <mergeCell ref="F207:G207"/>
    <mergeCell ref="C208:D208"/>
    <mergeCell ref="F208:G208"/>
    <mergeCell ref="C205:D205"/>
    <mergeCell ref="F205:G205"/>
    <mergeCell ref="C206:D206"/>
    <mergeCell ref="F206:G206"/>
    <mergeCell ref="C203:D203"/>
    <mergeCell ref="F203:G203"/>
    <mergeCell ref="C204:D204"/>
    <mergeCell ref="F204:G204"/>
    <mergeCell ref="C201:D201"/>
    <mergeCell ref="F201:G201"/>
    <mergeCell ref="C202:D202"/>
    <mergeCell ref="F202:G202"/>
    <mergeCell ref="C199:D199"/>
    <mergeCell ref="F199:G199"/>
    <mergeCell ref="C200:D200"/>
    <mergeCell ref="F200:G200"/>
    <mergeCell ref="C197:D197"/>
    <mergeCell ref="F197:G197"/>
    <mergeCell ref="C198:D198"/>
    <mergeCell ref="F198:G198"/>
    <mergeCell ref="C195:D195"/>
    <mergeCell ref="F195:G195"/>
    <mergeCell ref="C196:D196"/>
    <mergeCell ref="F196:G196"/>
    <mergeCell ref="C193:D193"/>
    <mergeCell ref="F193:G193"/>
    <mergeCell ref="C194:D194"/>
    <mergeCell ref="F194:G194"/>
    <mergeCell ref="C191:D191"/>
    <mergeCell ref="F191:G191"/>
    <mergeCell ref="C192:D192"/>
    <mergeCell ref="F192:G192"/>
    <mergeCell ref="C189:D189"/>
    <mergeCell ref="F189:G189"/>
    <mergeCell ref="C190:D190"/>
    <mergeCell ref="F190:G190"/>
    <mergeCell ref="C187:D187"/>
    <mergeCell ref="F187:G187"/>
    <mergeCell ref="C188:D188"/>
    <mergeCell ref="F188:G188"/>
    <mergeCell ref="C185:D185"/>
    <mergeCell ref="F185:G185"/>
    <mergeCell ref="C186:D186"/>
    <mergeCell ref="F186:G186"/>
    <mergeCell ref="C183:D183"/>
    <mergeCell ref="F183:G183"/>
    <mergeCell ref="C184:D184"/>
    <mergeCell ref="F184:G184"/>
    <mergeCell ref="C181:D181"/>
    <mergeCell ref="F181:G181"/>
    <mergeCell ref="C182:D182"/>
    <mergeCell ref="F182:G182"/>
    <mergeCell ref="C179:D179"/>
    <mergeCell ref="F179:G179"/>
    <mergeCell ref="C180:D180"/>
    <mergeCell ref="F180:G180"/>
    <mergeCell ref="F293:G293"/>
    <mergeCell ref="C294:D294"/>
    <mergeCell ref="F294:G294"/>
    <mergeCell ref="C298:D298"/>
    <mergeCell ref="F298:G298"/>
    <mergeCell ref="C293:D293"/>
    <mergeCell ref="C300:D300"/>
    <mergeCell ref="C286:D286"/>
    <mergeCell ref="F286:G286"/>
    <mergeCell ref="C299:D299"/>
    <mergeCell ref="F299:G299"/>
    <mergeCell ref="B291:I291"/>
    <mergeCell ref="C295:D295"/>
    <mergeCell ref="F295:G295"/>
    <mergeCell ref="C296:D296"/>
    <mergeCell ref="F296:G296"/>
    <mergeCell ref="C251:D251"/>
    <mergeCell ref="F251:G251"/>
    <mergeCell ref="C58:D58"/>
    <mergeCell ref="F58:G58"/>
    <mergeCell ref="C69:D69"/>
    <mergeCell ref="C70:D70"/>
    <mergeCell ref="C71:D71"/>
    <mergeCell ref="C72:D72"/>
    <mergeCell ref="C178:D178"/>
    <mergeCell ref="F178:G178"/>
    <mergeCell ref="C31:D31"/>
    <mergeCell ref="F31:G31"/>
    <mergeCell ref="C32:D32"/>
    <mergeCell ref="F32:G32"/>
    <mergeCell ref="C29:D29"/>
    <mergeCell ref="F29:G29"/>
    <mergeCell ref="C30:D30"/>
    <mergeCell ref="F30:G30"/>
    <mergeCell ref="C315:D315"/>
    <mergeCell ref="F315:G315"/>
    <mergeCell ref="C41:D41"/>
    <mergeCell ref="F41:G41"/>
    <mergeCell ref="F50:G50"/>
    <mergeCell ref="C50:D50"/>
    <mergeCell ref="F259:G259"/>
    <mergeCell ref="C259:D259"/>
    <mergeCell ref="C255:D255"/>
    <mergeCell ref="F255:G255"/>
    <mergeCell ref="B316:I316"/>
    <mergeCell ref="F317:G317"/>
    <mergeCell ref="C317:D317"/>
    <mergeCell ref="C42:D42"/>
    <mergeCell ref="F42:G42"/>
    <mergeCell ref="C273:D273"/>
    <mergeCell ref="F279:G279"/>
    <mergeCell ref="C279:D279"/>
    <mergeCell ref="F283:G283"/>
    <mergeCell ref="C283:D283"/>
    <mergeCell ref="C51:D51"/>
    <mergeCell ref="F51:G51"/>
    <mergeCell ref="F9:G9"/>
    <mergeCell ref="C9:D9"/>
    <mergeCell ref="F37:G37"/>
    <mergeCell ref="C37:D37"/>
    <mergeCell ref="C12:D12"/>
    <mergeCell ref="F12:G12"/>
    <mergeCell ref="F35:G35"/>
    <mergeCell ref="C25:D25"/>
    <mergeCell ref="F25:G25"/>
    <mergeCell ref="C27:D27"/>
    <mergeCell ref="F27:G27"/>
    <mergeCell ref="C26:D26"/>
    <mergeCell ref="F26:G26"/>
    <mergeCell ref="C28:D28"/>
    <mergeCell ref="C252:D252"/>
    <mergeCell ref="F252:G252"/>
    <mergeCell ref="C54:D54"/>
    <mergeCell ref="F54:G54"/>
    <mergeCell ref="C38:D38"/>
    <mergeCell ref="F38:G38"/>
    <mergeCell ref="C43:D43"/>
    <mergeCell ref="F43:G43"/>
    <mergeCell ref="C55:D55"/>
    <mergeCell ref="C260:D260"/>
    <mergeCell ref="C263:D263"/>
    <mergeCell ref="F263:G263"/>
    <mergeCell ref="C262:D262"/>
    <mergeCell ref="F262:G262"/>
    <mergeCell ref="F266:G266"/>
    <mergeCell ref="F271:G271"/>
    <mergeCell ref="F273:G273"/>
    <mergeCell ref="F28:G28"/>
    <mergeCell ref="F46:G46"/>
    <mergeCell ref="F59:G59"/>
    <mergeCell ref="F60:G60"/>
    <mergeCell ref="F61:G61"/>
    <mergeCell ref="F62:G62"/>
    <mergeCell ref="F63:G63"/>
    <mergeCell ref="C256:D256"/>
    <mergeCell ref="C253:D253"/>
    <mergeCell ref="F253:G253"/>
    <mergeCell ref="C266:D266"/>
    <mergeCell ref="C265:D265"/>
    <mergeCell ref="C261:D261"/>
    <mergeCell ref="C264:D264"/>
    <mergeCell ref="F261:G261"/>
    <mergeCell ref="F264:G264"/>
    <mergeCell ref="F265:G265"/>
    <mergeCell ref="C269:D269"/>
    <mergeCell ref="C285:D285"/>
    <mergeCell ref="B272:I272"/>
    <mergeCell ref="F269:G269"/>
    <mergeCell ref="B270:I270"/>
    <mergeCell ref="C271:D271"/>
    <mergeCell ref="B282:I282"/>
    <mergeCell ref="C277:D277"/>
    <mergeCell ref="F277:G277"/>
    <mergeCell ref="F318:G318"/>
    <mergeCell ref="C281:D281"/>
    <mergeCell ref="F281:G281"/>
    <mergeCell ref="B297:I297"/>
    <mergeCell ref="C304:D304"/>
    <mergeCell ref="F304:G304"/>
    <mergeCell ref="B288:I288"/>
    <mergeCell ref="C289:D289"/>
    <mergeCell ref="F289:G289"/>
    <mergeCell ref="F285:G285"/>
    <mergeCell ref="C324:G324"/>
    <mergeCell ref="C326:G326"/>
    <mergeCell ref="F284:G284"/>
    <mergeCell ref="F256:G256"/>
    <mergeCell ref="F260:G260"/>
    <mergeCell ref="C320:G320"/>
    <mergeCell ref="C318:D318"/>
    <mergeCell ref="C275:D275"/>
    <mergeCell ref="F275:G275"/>
    <mergeCell ref="C284:D284"/>
    <mergeCell ref="C20:D20"/>
    <mergeCell ref="F20:G20"/>
    <mergeCell ref="C24:D24"/>
    <mergeCell ref="F24:G24"/>
    <mergeCell ref="C21:D21"/>
    <mergeCell ref="F21:G21"/>
    <mergeCell ref="C22:D22"/>
    <mergeCell ref="F22:G22"/>
    <mergeCell ref="C23:D23"/>
    <mergeCell ref="F23:G23"/>
    <mergeCell ref="C19:D19"/>
    <mergeCell ref="F19:G19"/>
    <mergeCell ref="C18:D18"/>
    <mergeCell ref="F18:G18"/>
    <mergeCell ref="C7:D7"/>
    <mergeCell ref="F7:G7"/>
    <mergeCell ref="B3:I3"/>
    <mergeCell ref="B4:I4"/>
    <mergeCell ref="B5:I5"/>
    <mergeCell ref="C6:D6"/>
    <mergeCell ref="F6:G6"/>
    <mergeCell ref="B8:I8"/>
    <mergeCell ref="B278:I278"/>
    <mergeCell ref="B258:I258"/>
    <mergeCell ref="B254:I254"/>
    <mergeCell ref="B49:I49"/>
    <mergeCell ref="C10:D10"/>
    <mergeCell ref="F10:G10"/>
    <mergeCell ref="C13:D13"/>
    <mergeCell ref="B36:I36"/>
    <mergeCell ref="C35:D35"/>
    <mergeCell ref="C11:D11"/>
    <mergeCell ref="F11:G11"/>
    <mergeCell ref="C40:D40"/>
    <mergeCell ref="F40:G40"/>
    <mergeCell ref="F13:G13"/>
    <mergeCell ref="C14:D14"/>
    <mergeCell ref="F14:G14"/>
    <mergeCell ref="C15:D15"/>
    <mergeCell ref="F16:G16"/>
    <mergeCell ref="C17:D17"/>
    <mergeCell ref="F15:G15"/>
    <mergeCell ref="C16:D16"/>
    <mergeCell ref="F17:G17"/>
    <mergeCell ref="F287:G287"/>
    <mergeCell ref="C274:D274"/>
    <mergeCell ref="F274:G274"/>
    <mergeCell ref="C276:D276"/>
    <mergeCell ref="F276:G276"/>
    <mergeCell ref="C280:D280"/>
    <mergeCell ref="F280:G280"/>
    <mergeCell ref="C53:D53"/>
    <mergeCell ref="F53:G53"/>
    <mergeCell ref="C267:D267"/>
    <mergeCell ref="C268:D268"/>
    <mergeCell ref="F267:G267"/>
    <mergeCell ref="F268:G268"/>
    <mergeCell ref="C56:D56"/>
    <mergeCell ref="F55:G55"/>
    <mergeCell ref="F56:G56"/>
    <mergeCell ref="C68:D68"/>
    <mergeCell ref="C290:D290"/>
    <mergeCell ref="F290:G290"/>
    <mergeCell ref="C287:D287"/>
    <mergeCell ref="B310:I310"/>
    <mergeCell ref="F309:G309"/>
    <mergeCell ref="B306:I306"/>
    <mergeCell ref="C308:D308"/>
    <mergeCell ref="F308:G308"/>
    <mergeCell ref="C305:D305"/>
    <mergeCell ref="F305:G305"/>
    <mergeCell ref="C312:D312"/>
    <mergeCell ref="F312:G312"/>
    <mergeCell ref="B314:I314"/>
    <mergeCell ref="F48:G48"/>
    <mergeCell ref="C48:D48"/>
    <mergeCell ref="F257:G257"/>
    <mergeCell ref="C257:D257"/>
    <mergeCell ref="C313:D313"/>
    <mergeCell ref="F313:G313"/>
    <mergeCell ref="C309:D309"/>
    <mergeCell ref="C44:D44"/>
    <mergeCell ref="C45:D45"/>
    <mergeCell ref="C47:D47"/>
    <mergeCell ref="F44:G44"/>
    <mergeCell ref="F45:G45"/>
    <mergeCell ref="F47:G47"/>
    <mergeCell ref="C46:D46"/>
    <mergeCell ref="C33:D33"/>
    <mergeCell ref="F33:G33"/>
    <mergeCell ref="C57:D57"/>
    <mergeCell ref="F57:G57"/>
    <mergeCell ref="C34:D34"/>
    <mergeCell ref="F34:G34"/>
    <mergeCell ref="C39:D39"/>
    <mergeCell ref="F39:G39"/>
    <mergeCell ref="C52:D52"/>
    <mergeCell ref="F52:G52"/>
    <mergeCell ref="C307:D307"/>
    <mergeCell ref="F307:G307"/>
    <mergeCell ref="C301:D301"/>
    <mergeCell ref="F301:G301"/>
    <mergeCell ref="C302:D302"/>
    <mergeCell ref="F302:G302"/>
    <mergeCell ref="F300:G300"/>
    <mergeCell ref="C59:D59"/>
    <mergeCell ref="C60:D60"/>
    <mergeCell ref="C61:D61"/>
    <mergeCell ref="C62:D62"/>
    <mergeCell ref="C63:D63"/>
    <mergeCell ref="C64:D64"/>
    <mergeCell ref="C65:D65"/>
    <mergeCell ref="C66:D66"/>
    <mergeCell ref="C67:D67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C82:D82"/>
    <mergeCell ref="C83:D83"/>
    <mergeCell ref="C84:D84"/>
    <mergeCell ref="C85:D85"/>
    <mergeCell ref="C86:D86"/>
    <mergeCell ref="C87:D87"/>
    <mergeCell ref="C88:D88"/>
    <mergeCell ref="C89:D89"/>
    <mergeCell ref="C90:D90"/>
    <mergeCell ref="C91:D91"/>
    <mergeCell ref="C92:D92"/>
    <mergeCell ref="C93:D93"/>
    <mergeCell ref="C94:D94"/>
    <mergeCell ref="C95:D95"/>
    <mergeCell ref="C96:D96"/>
    <mergeCell ref="C97:D97"/>
    <mergeCell ref="C98:D98"/>
    <mergeCell ref="C99:D99"/>
    <mergeCell ref="C100:D100"/>
    <mergeCell ref="C101:D101"/>
    <mergeCell ref="C102:D102"/>
    <mergeCell ref="C103:D103"/>
    <mergeCell ref="C104:D104"/>
    <mergeCell ref="C105:D105"/>
    <mergeCell ref="C106:D106"/>
    <mergeCell ref="C107:D107"/>
    <mergeCell ref="C108:D108"/>
    <mergeCell ref="C109:D109"/>
    <mergeCell ref="C110:D110"/>
    <mergeCell ref="C111:D111"/>
    <mergeCell ref="C112:D112"/>
    <mergeCell ref="C113:D113"/>
    <mergeCell ref="C114:D114"/>
    <mergeCell ref="C115:D115"/>
    <mergeCell ref="C116:D116"/>
    <mergeCell ref="C117:D117"/>
    <mergeCell ref="C118:D118"/>
    <mergeCell ref="C119:D119"/>
    <mergeCell ref="C120:D120"/>
    <mergeCell ref="C121:D121"/>
    <mergeCell ref="C122:D122"/>
    <mergeCell ref="C123:D123"/>
    <mergeCell ref="C124:D124"/>
    <mergeCell ref="C125:D125"/>
    <mergeCell ref="C126:D126"/>
    <mergeCell ref="C127:D127"/>
    <mergeCell ref="C128:D128"/>
    <mergeCell ref="C129:D129"/>
    <mergeCell ref="C130:D130"/>
    <mergeCell ref="C131:D131"/>
    <mergeCell ref="C132:D132"/>
    <mergeCell ref="C133:D133"/>
    <mergeCell ref="C134:D134"/>
    <mergeCell ref="C135:D135"/>
    <mergeCell ref="C136:D136"/>
    <mergeCell ref="C137:D137"/>
    <mergeCell ref="C138:D138"/>
    <mergeCell ref="C139:D139"/>
    <mergeCell ref="C140:D140"/>
    <mergeCell ref="C141:D141"/>
    <mergeCell ref="C142:D142"/>
    <mergeCell ref="C143:D143"/>
    <mergeCell ref="C144:D144"/>
    <mergeCell ref="C145:D145"/>
    <mergeCell ref="C146:D146"/>
    <mergeCell ref="C147:D147"/>
    <mergeCell ref="C148:D148"/>
    <mergeCell ref="C149:D149"/>
    <mergeCell ref="C150:D150"/>
    <mergeCell ref="C151:D151"/>
    <mergeCell ref="C152:D152"/>
    <mergeCell ref="C153:D153"/>
    <mergeCell ref="C154:D154"/>
    <mergeCell ref="C155:D155"/>
    <mergeCell ref="C156:D156"/>
    <mergeCell ref="C157:D157"/>
    <mergeCell ref="C158:D158"/>
    <mergeCell ref="C159:D159"/>
    <mergeCell ref="C160:D160"/>
    <mergeCell ref="C161:D161"/>
    <mergeCell ref="C162:D162"/>
    <mergeCell ref="C163:D163"/>
    <mergeCell ref="C164:D164"/>
    <mergeCell ref="C165:D165"/>
    <mergeCell ref="C166:D166"/>
    <mergeCell ref="C167:D167"/>
    <mergeCell ref="C168:D168"/>
    <mergeCell ref="C176:D176"/>
    <mergeCell ref="C169:D169"/>
    <mergeCell ref="C170:D170"/>
    <mergeCell ref="C171:D171"/>
    <mergeCell ref="C172:D172"/>
    <mergeCell ref="F64:G64"/>
    <mergeCell ref="F65:G65"/>
    <mergeCell ref="F66:G66"/>
    <mergeCell ref="F67:G67"/>
    <mergeCell ref="F68:G68"/>
    <mergeCell ref="F69:G69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79:G79"/>
    <mergeCell ref="F80:G80"/>
    <mergeCell ref="F81:G81"/>
    <mergeCell ref="F82:G82"/>
    <mergeCell ref="F83:G83"/>
    <mergeCell ref="F84:G84"/>
    <mergeCell ref="F85:G85"/>
    <mergeCell ref="F86:G86"/>
    <mergeCell ref="F87:G87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10:G110"/>
    <mergeCell ref="F111:G111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21:G121"/>
    <mergeCell ref="F122:G122"/>
    <mergeCell ref="F123:G123"/>
    <mergeCell ref="F124:G124"/>
    <mergeCell ref="F125:G125"/>
    <mergeCell ref="F126:G126"/>
    <mergeCell ref="F127:G127"/>
    <mergeCell ref="F128:G128"/>
    <mergeCell ref="F129:G129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39:G139"/>
    <mergeCell ref="F140:G140"/>
    <mergeCell ref="F141:G141"/>
    <mergeCell ref="F142:G142"/>
    <mergeCell ref="F143:G143"/>
    <mergeCell ref="F144:G144"/>
    <mergeCell ref="F145:G145"/>
    <mergeCell ref="F146:G146"/>
    <mergeCell ref="F147:G147"/>
    <mergeCell ref="F148:G148"/>
    <mergeCell ref="F149:G149"/>
    <mergeCell ref="F150:G150"/>
    <mergeCell ref="F151:G151"/>
    <mergeCell ref="F152:G152"/>
    <mergeCell ref="F153:G153"/>
    <mergeCell ref="F154:G154"/>
    <mergeCell ref="F155:G155"/>
    <mergeCell ref="F156:G156"/>
    <mergeCell ref="F157:G157"/>
    <mergeCell ref="F158:G158"/>
    <mergeCell ref="F159:G159"/>
    <mergeCell ref="F160:G160"/>
    <mergeCell ref="F161:G161"/>
    <mergeCell ref="F162:G162"/>
    <mergeCell ref="F163:G163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6:G176"/>
    <mergeCell ref="C177:D177"/>
    <mergeCell ref="F177:G177"/>
    <mergeCell ref="F172:G172"/>
    <mergeCell ref="F173:G173"/>
    <mergeCell ref="F174:G174"/>
    <mergeCell ref="F175:G175"/>
    <mergeCell ref="C173:D173"/>
    <mergeCell ref="C174:D174"/>
    <mergeCell ref="C175:D175"/>
  </mergeCells>
  <printOptions/>
  <pageMargins left="0.1968503937007874" right="0.2362204724409449" top="0.2" bottom="0.1968503937007874" header="0.1968503937007874" footer="0.1968503937007874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60:E72"/>
  <sheetViews>
    <sheetView zoomScalePageLayoutView="0" workbookViewId="0" topLeftCell="A58">
      <selection activeCell="D62" sqref="D62"/>
    </sheetView>
  </sheetViews>
  <sheetFormatPr defaultColWidth="9.140625" defaultRowHeight="12.75"/>
  <cols>
    <col min="2" max="4" width="10.57421875" style="0" bestFit="1" customWidth="1"/>
    <col min="5" max="5" width="11.57421875" style="0" bestFit="1" customWidth="1"/>
    <col min="8" max="8" width="11.57421875" style="0" bestFit="1" customWidth="1"/>
  </cols>
  <sheetData>
    <row r="60" spans="3:5" ht="12.75">
      <c r="C60" s="1">
        <v>251230</v>
      </c>
      <c r="D60" s="1">
        <v>13910</v>
      </c>
      <c r="E60" s="1">
        <f aca="true" t="shared" si="0" ref="E60:E71">C60+D60</f>
        <v>265140</v>
      </c>
    </row>
    <row r="61" spans="3:5" ht="12.75">
      <c r="C61" s="1">
        <v>736860</v>
      </c>
      <c r="D61" s="1"/>
      <c r="E61" s="1">
        <f t="shared" si="0"/>
        <v>736860</v>
      </c>
    </row>
    <row r="62" spans="3:5" ht="12.75">
      <c r="C62" s="1"/>
      <c r="D62" s="1">
        <v>108927.8</v>
      </c>
      <c r="E62" s="1">
        <f t="shared" si="0"/>
        <v>108927.8</v>
      </c>
    </row>
    <row r="63" spans="3:5" ht="12.75">
      <c r="C63" s="1"/>
      <c r="D63" s="1">
        <v>4990.89</v>
      </c>
      <c r="E63" s="1">
        <f t="shared" si="0"/>
        <v>4990.89</v>
      </c>
    </row>
    <row r="64" spans="3:5" ht="12.75">
      <c r="C64" s="1">
        <v>360350</v>
      </c>
      <c r="D64" s="1">
        <v>44369</v>
      </c>
      <c r="E64" s="1">
        <f t="shared" si="0"/>
        <v>404719</v>
      </c>
    </row>
    <row r="65" spans="3:5" ht="12.75">
      <c r="C65" s="1"/>
      <c r="D65" s="1">
        <v>826921.14</v>
      </c>
      <c r="E65" s="1">
        <f t="shared" si="0"/>
        <v>826921.14</v>
      </c>
    </row>
    <row r="66" spans="3:5" ht="12.75">
      <c r="C66" s="1">
        <v>4000300</v>
      </c>
      <c r="D66" s="1">
        <v>1110279.86</v>
      </c>
      <c r="E66" s="1">
        <f t="shared" si="0"/>
        <v>5110579.86</v>
      </c>
    </row>
    <row r="67" spans="3:5" ht="12.75">
      <c r="C67" s="1"/>
      <c r="D67" s="1">
        <v>573376.06</v>
      </c>
      <c r="E67" s="1">
        <f t="shared" si="0"/>
        <v>573376.06</v>
      </c>
    </row>
    <row r="68" spans="3:5" ht="12.75">
      <c r="C68" s="1">
        <v>275620</v>
      </c>
      <c r="D68" s="1">
        <v>575239.47</v>
      </c>
      <c r="E68" s="1">
        <f t="shared" si="0"/>
        <v>850859.47</v>
      </c>
    </row>
    <row r="69" spans="3:5" ht="12.75">
      <c r="C69" s="1"/>
      <c r="D69" s="1">
        <v>2601616.59</v>
      </c>
      <c r="E69" s="1">
        <f t="shared" si="0"/>
        <v>2601616.59</v>
      </c>
    </row>
    <row r="70" spans="3:5" ht="12.75">
      <c r="C70" s="1">
        <v>480863</v>
      </c>
      <c r="D70" s="1">
        <v>1916197.7</v>
      </c>
      <c r="E70" s="1">
        <f t="shared" si="0"/>
        <v>2397060.7</v>
      </c>
    </row>
    <row r="71" spans="3:5" ht="12.75">
      <c r="C71" s="1"/>
      <c r="D71" s="1">
        <v>20031.87</v>
      </c>
      <c r="E71" s="1">
        <f t="shared" si="0"/>
        <v>20031.87</v>
      </c>
    </row>
    <row r="72" spans="3:5" ht="12.75">
      <c r="C72" s="1">
        <f>SUM(C60:C71)</f>
        <v>6105223</v>
      </c>
      <c r="D72" s="1">
        <f>SUM(D60:D71)</f>
        <v>7795860.380000001</v>
      </c>
      <c r="E72" s="1">
        <f>C72+D72</f>
        <v>13901083.38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30"/>
  <sheetViews>
    <sheetView zoomScalePageLayoutView="0" workbookViewId="0" topLeftCell="B1">
      <selection activeCell="M29" sqref="M29"/>
    </sheetView>
  </sheetViews>
  <sheetFormatPr defaultColWidth="9.140625" defaultRowHeight="12.75"/>
  <cols>
    <col min="3" max="3" width="11.57421875" style="0" bestFit="1" customWidth="1"/>
    <col min="4" max="4" width="10.57421875" style="0" bestFit="1" customWidth="1"/>
    <col min="5" max="9" width="9.57421875" style="0" bestFit="1" customWidth="1"/>
    <col min="10" max="11" width="10.57421875" style="0" bestFit="1" customWidth="1"/>
    <col min="12" max="13" width="9.57421875" style="0" bestFit="1" customWidth="1"/>
    <col min="14" max="14" width="11.57421875" style="1" bestFit="1" customWidth="1"/>
    <col min="15" max="15" width="9.421875" style="0" bestFit="1" customWidth="1"/>
  </cols>
  <sheetData>
    <row r="2" spans="4:13" ht="12.75">
      <c r="D2">
        <v>2240</v>
      </c>
      <c r="E2">
        <v>2282</v>
      </c>
      <c r="F2">
        <v>3210</v>
      </c>
      <c r="G2">
        <v>3110</v>
      </c>
      <c r="H2">
        <v>3122</v>
      </c>
      <c r="I2">
        <v>3131</v>
      </c>
      <c r="J2">
        <v>3132</v>
      </c>
      <c r="K2">
        <v>2610</v>
      </c>
      <c r="L2">
        <v>3141</v>
      </c>
      <c r="M2">
        <v>3142</v>
      </c>
    </row>
    <row r="3" spans="2:15" ht="12.75">
      <c r="B3">
        <v>100101</v>
      </c>
      <c r="C3" s="1">
        <v>258000</v>
      </c>
      <c r="D3" s="5">
        <v>258000</v>
      </c>
      <c r="E3" s="1"/>
      <c r="F3" s="1"/>
      <c r="G3" s="1"/>
      <c r="H3" s="1"/>
      <c r="I3" s="1"/>
      <c r="J3" s="1"/>
      <c r="K3" s="1"/>
      <c r="L3" s="1"/>
      <c r="M3" s="1"/>
      <c r="N3" s="1">
        <f aca="true" t="shared" si="0" ref="N3:N21">SUM(D3:M3)</f>
        <v>258000</v>
      </c>
      <c r="O3" s="1">
        <f>C3-N3</f>
        <v>0</v>
      </c>
    </row>
    <row r="4" spans="2:15" ht="12.75">
      <c r="B4">
        <v>100102</v>
      </c>
      <c r="C4" s="1">
        <v>315353.87</v>
      </c>
      <c r="D4" s="1"/>
      <c r="E4" s="1"/>
      <c r="F4" s="1">
        <v>147780</v>
      </c>
      <c r="G4" s="1"/>
      <c r="H4" s="1"/>
      <c r="I4" s="5">
        <f>155000+12573.87</f>
        <v>167573.87</v>
      </c>
      <c r="J4" s="1"/>
      <c r="K4" s="1"/>
      <c r="L4" s="1"/>
      <c r="M4" s="1"/>
      <c r="N4" s="1">
        <f t="shared" si="0"/>
        <v>315353.87</v>
      </c>
      <c r="O4" s="1">
        <f aca="true" t="shared" si="1" ref="O4:O25">C4-N4</f>
        <v>0</v>
      </c>
    </row>
    <row r="5" spans="2:15" ht="12.75">
      <c r="B5">
        <v>100102</v>
      </c>
      <c r="C5" s="1">
        <v>415611.72</v>
      </c>
      <c r="D5" s="1"/>
      <c r="E5" s="1"/>
      <c r="F5" s="1"/>
      <c r="G5" s="1"/>
      <c r="H5" s="1"/>
      <c r="I5" s="5">
        <v>415611.72</v>
      </c>
      <c r="J5" s="1"/>
      <c r="K5" s="1"/>
      <c r="L5" s="1"/>
      <c r="M5" s="1"/>
      <c r="N5" s="1">
        <f t="shared" si="0"/>
        <v>415611.72</v>
      </c>
      <c r="O5" s="1">
        <f t="shared" si="1"/>
        <v>0</v>
      </c>
    </row>
    <row r="6" spans="2:15" ht="12.75">
      <c r="B6">
        <v>100103</v>
      </c>
      <c r="C6" s="1">
        <v>1000000</v>
      </c>
      <c r="D6" s="1"/>
      <c r="E6" s="1"/>
      <c r="F6" s="1"/>
      <c r="G6" s="1"/>
      <c r="H6" s="1"/>
      <c r="I6" s="1"/>
      <c r="J6" s="1"/>
      <c r="K6" s="1">
        <v>1000000</v>
      </c>
      <c r="L6" s="1"/>
      <c r="M6" s="1"/>
      <c r="N6" s="1">
        <f t="shared" si="0"/>
        <v>1000000</v>
      </c>
      <c r="O6" s="1">
        <f t="shared" si="1"/>
        <v>0</v>
      </c>
    </row>
    <row r="7" spans="2:15" ht="12.75">
      <c r="B7">
        <v>100201</v>
      </c>
      <c r="C7" s="1">
        <v>193000</v>
      </c>
      <c r="D7" s="1"/>
      <c r="E7" s="1"/>
      <c r="F7" s="1"/>
      <c r="G7" s="1"/>
      <c r="H7" s="1"/>
      <c r="I7" s="1"/>
      <c r="J7" s="5">
        <v>193000</v>
      </c>
      <c r="K7" s="1"/>
      <c r="L7" s="1"/>
      <c r="M7" s="1"/>
      <c r="N7" s="1">
        <f t="shared" si="0"/>
        <v>193000</v>
      </c>
      <c r="O7" s="1">
        <f>C7-N7</f>
        <v>0</v>
      </c>
    </row>
    <row r="8" spans="2:15" ht="12.75">
      <c r="B8">
        <v>100201</v>
      </c>
      <c r="C8" s="1">
        <v>424196.06</v>
      </c>
      <c r="D8" s="1"/>
      <c r="E8" s="1"/>
      <c r="F8" s="1"/>
      <c r="G8" s="1"/>
      <c r="H8" s="1"/>
      <c r="I8" s="1"/>
      <c r="J8" s="5">
        <v>424196.06</v>
      </c>
      <c r="K8" s="1"/>
      <c r="L8" s="1"/>
      <c r="M8" s="1"/>
      <c r="N8" s="1">
        <f t="shared" si="0"/>
        <v>424196.06</v>
      </c>
      <c r="O8" s="1">
        <f t="shared" si="1"/>
        <v>0</v>
      </c>
    </row>
    <row r="9" spans="2:15" ht="12.75">
      <c r="B9">
        <v>100201</v>
      </c>
      <c r="C9" s="1">
        <v>200000</v>
      </c>
      <c r="D9" s="1"/>
      <c r="E9" s="1"/>
      <c r="F9" s="1"/>
      <c r="G9" s="1"/>
      <c r="H9" s="1"/>
      <c r="I9" s="1"/>
      <c r="J9" s="1"/>
      <c r="K9" s="1">
        <v>200000</v>
      </c>
      <c r="L9" s="1"/>
      <c r="M9" s="1"/>
      <c r="N9" s="1">
        <f t="shared" si="0"/>
        <v>200000</v>
      </c>
      <c r="O9" s="1">
        <f t="shared" si="1"/>
        <v>0</v>
      </c>
    </row>
    <row r="10" spans="2:15" ht="12.75">
      <c r="B10">
        <v>100202</v>
      </c>
      <c r="C10" s="1">
        <v>800000</v>
      </c>
      <c r="D10" s="1"/>
      <c r="E10" s="1"/>
      <c r="F10" s="1"/>
      <c r="G10" s="1"/>
      <c r="H10" s="1"/>
      <c r="I10" s="1"/>
      <c r="J10" s="5">
        <v>800000</v>
      </c>
      <c r="K10" s="1"/>
      <c r="L10" s="1"/>
      <c r="M10" s="1"/>
      <c r="N10" s="1">
        <f t="shared" si="0"/>
        <v>800000</v>
      </c>
      <c r="O10" s="1"/>
    </row>
    <row r="11" spans="2:15" ht="12.75">
      <c r="B11">
        <v>100202</v>
      </c>
      <c r="C11" s="1">
        <v>98000</v>
      </c>
      <c r="D11" s="1"/>
      <c r="E11" s="1"/>
      <c r="F11" s="1"/>
      <c r="G11" s="1"/>
      <c r="H11" s="1"/>
      <c r="I11" s="1"/>
      <c r="J11" s="1"/>
      <c r="K11" s="1">
        <v>98000</v>
      </c>
      <c r="L11" s="1"/>
      <c r="M11" s="1"/>
      <c r="N11" s="1">
        <f t="shared" si="0"/>
        <v>98000</v>
      </c>
      <c r="O11" s="1">
        <f t="shared" si="1"/>
        <v>0</v>
      </c>
    </row>
    <row r="12" spans="2:15" ht="12.75">
      <c r="B12">
        <v>100203</v>
      </c>
      <c r="C12" s="1">
        <v>5950600</v>
      </c>
      <c r="D12" s="5">
        <v>533019</v>
      </c>
      <c r="E12" s="1"/>
      <c r="F12" s="1"/>
      <c r="G12" s="1"/>
      <c r="H12" s="1"/>
      <c r="I12" s="1"/>
      <c r="J12" s="1"/>
      <c r="K12" s="3">
        <f>5202049+215532</f>
        <v>5417581</v>
      </c>
      <c r="L12" s="1"/>
      <c r="M12" s="1"/>
      <c r="N12" s="1">
        <f t="shared" si="0"/>
        <v>5950600</v>
      </c>
      <c r="O12" s="1">
        <f t="shared" si="1"/>
        <v>0</v>
      </c>
    </row>
    <row r="13" spans="2:15" ht="12.75">
      <c r="B13">
        <v>100203</v>
      </c>
      <c r="C13" s="1">
        <v>179400</v>
      </c>
      <c r="D13" s="1"/>
      <c r="E13" s="1"/>
      <c r="F13" s="1">
        <v>29400</v>
      </c>
      <c r="G13" s="1"/>
      <c r="H13" s="1"/>
      <c r="I13" s="1"/>
      <c r="J13" s="6">
        <f>130000+20000</f>
        <v>150000</v>
      </c>
      <c r="K13" s="1"/>
      <c r="L13" s="1"/>
      <c r="M13" s="1"/>
      <c r="N13" s="1">
        <f t="shared" si="0"/>
        <v>179400</v>
      </c>
      <c r="O13" s="1">
        <f t="shared" si="1"/>
        <v>0</v>
      </c>
    </row>
    <row r="14" spans="2:15" ht="12.75">
      <c r="B14">
        <v>100203</v>
      </c>
      <c r="C14" s="1">
        <v>10000</v>
      </c>
      <c r="D14" s="1"/>
      <c r="E14" s="1"/>
      <c r="F14" s="1"/>
      <c r="G14" s="1"/>
      <c r="H14" s="1"/>
      <c r="I14" s="1"/>
      <c r="J14" s="1"/>
      <c r="K14" s="1">
        <v>10000</v>
      </c>
      <c r="L14" s="1"/>
      <c r="M14" s="1"/>
      <c r="N14" s="1">
        <f t="shared" si="0"/>
        <v>10000</v>
      </c>
      <c r="O14" s="1">
        <f t="shared" si="1"/>
        <v>0</v>
      </c>
    </row>
    <row r="15" spans="2:15" ht="12.75">
      <c r="B15">
        <v>100208</v>
      </c>
      <c r="C15" s="1">
        <v>50562.54</v>
      </c>
      <c r="D15" s="1"/>
      <c r="E15" s="1"/>
      <c r="F15" s="1">
        <v>50562.54</v>
      </c>
      <c r="G15" s="1"/>
      <c r="H15" s="1"/>
      <c r="I15" s="1"/>
      <c r="J15" s="1"/>
      <c r="K15" s="1"/>
      <c r="L15" s="1"/>
      <c r="M15" s="1"/>
      <c r="N15" s="1">
        <f t="shared" si="0"/>
        <v>50562.54</v>
      </c>
      <c r="O15" s="1">
        <f t="shared" si="1"/>
        <v>0</v>
      </c>
    </row>
    <row r="16" spans="2:15" ht="12.75">
      <c r="B16">
        <v>150101</v>
      </c>
      <c r="C16" s="1">
        <v>1500005.86</v>
      </c>
      <c r="D16" s="1"/>
      <c r="E16" s="1"/>
      <c r="F16" s="1"/>
      <c r="G16" s="1"/>
      <c r="H16" s="5">
        <v>108500</v>
      </c>
      <c r="I16" s="1"/>
      <c r="J16" s="5">
        <v>773532.71</v>
      </c>
      <c r="K16" s="5"/>
      <c r="L16" s="5">
        <v>499005.95</v>
      </c>
      <c r="M16" s="5">
        <v>118967.2</v>
      </c>
      <c r="N16" s="1">
        <f t="shared" si="0"/>
        <v>1500005.8599999999</v>
      </c>
      <c r="O16" s="1">
        <f t="shared" si="1"/>
        <v>0</v>
      </c>
    </row>
    <row r="17" spans="2:15" ht="12.75">
      <c r="B17">
        <v>150110</v>
      </c>
      <c r="C17" s="1">
        <v>130000</v>
      </c>
      <c r="D17" s="1"/>
      <c r="E17" s="1"/>
      <c r="F17" s="1"/>
      <c r="G17" s="1"/>
      <c r="H17" s="5">
        <v>130000</v>
      </c>
      <c r="I17" s="1"/>
      <c r="J17" s="1"/>
      <c r="K17" s="1"/>
      <c r="L17" s="1"/>
      <c r="M17" s="1"/>
      <c r="N17" s="1">
        <f t="shared" si="0"/>
        <v>130000</v>
      </c>
      <c r="O17" s="1">
        <f t="shared" si="1"/>
        <v>0</v>
      </c>
    </row>
    <row r="18" spans="2:15" ht="12.75">
      <c r="B18" s="4">
        <v>170703</v>
      </c>
      <c r="C18" s="5">
        <v>1586631</v>
      </c>
      <c r="D18" s="5">
        <f>397800+58032.25</f>
        <v>455832.25</v>
      </c>
      <c r="E18" s="5"/>
      <c r="F18" s="5"/>
      <c r="G18" s="5"/>
      <c r="H18" s="5"/>
      <c r="I18" s="5"/>
      <c r="J18" s="5">
        <v>976836.2</v>
      </c>
      <c r="K18" s="5"/>
      <c r="L18" s="5"/>
      <c r="M18" s="5">
        <v>153962.55</v>
      </c>
      <c r="N18" s="5">
        <f t="shared" si="0"/>
        <v>1586631</v>
      </c>
      <c r="O18" s="1">
        <f t="shared" si="1"/>
        <v>0</v>
      </c>
    </row>
    <row r="19" spans="2:15" ht="12.75">
      <c r="B19">
        <v>170703</v>
      </c>
      <c r="C19" s="1">
        <v>546000</v>
      </c>
      <c r="D19" s="1"/>
      <c r="E19" s="1">
        <v>174700</v>
      </c>
      <c r="F19" s="1">
        <v>371300</v>
      </c>
      <c r="G19" s="1"/>
      <c r="H19" s="1"/>
      <c r="I19" s="1"/>
      <c r="J19" s="1"/>
      <c r="K19" s="1"/>
      <c r="L19" s="1"/>
      <c r="M19" s="1"/>
      <c r="N19" s="1">
        <f t="shared" si="0"/>
        <v>546000</v>
      </c>
      <c r="O19" s="1">
        <f t="shared" si="1"/>
        <v>0</v>
      </c>
    </row>
    <row r="20" spans="2:15" ht="12.75">
      <c r="B20">
        <v>170703</v>
      </c>
      <c r="C20" s="1">
        <v>63000</v>
      </c>
      <c r="D20" s="1"/>
      <c r="E20" s="1">
        <v>63000</v>
      </c>
      <c r="F20" s="1"/>
      <c r="G20" s="1"/>
      <c r="H20" s="1"/>
      <c r="I20" s="1"/>
      <c r="J20" s="1"/>
      <c r="K20" s="1"/>
      <c r="L20" s="1"/>
      <c r="M20" s="1"/>
      <c r="N20" s="1">
        <f t="shared" si="0"/>
        <v>63000</v>
      </c>
      <c r="O20" s="1">
        <f t="shared" si="1"/>
        <v>0</v>
      </c>
    </row>
    <row r="21" spans="2:15" ht="12.75">
      <c r="B21">
        <v>180109</v>
      </c>
      <c r="C21" s="1">
        <v>150000</v>
      </c>
      <c r="D21" s="5">
        <v>150000</v>
      </c>
      <c r="E21" s="1"/>
      <c r="F21" s="1"/>
      <c r="G21" s="1"/>
      <c r="H21" s="1"/>
      <c r="I21" s="1"/>
      <c r="J21" s="1"/>
      <c r="K21" s="1"/>
      <c r="L21" s="1"/>
      <c r="M21" s="1"/>
      <c r="N21" s="1">
        <f t="shared" si="0"/>
        <v>150000</v>
      </c>
      <c r="O21" s="1">
        <f t="shared" si="1"/>
        <v>0</v>
      </c>
    </row>
    <row r="22" spans="2:15" ht="12.75">
      <c r="B22">
        <v>180109</v>
      </c>
      <c r="C22" s="1">
        <v>568139.47</v>
      </c>
      <c r="D22" s="1"/>
      <c r="E22" s="1"/>
      <c r="F22" s="1">
        <v>118000</v>
      </c>
      <c r="G22" s="5">
        <v>129470</v>
      </c>
      <c r="H22" s="1"/>
      <c r="I22" s="1"/>
      <c r="J22" s="5">
        <v>320669.47</v>
      </c>
      <c r="K22" s="1"/>
      <c r="L22" s="1"/>
      <c r="M22" s="1"/>
      <c r="N22" s="1">
        <f aca="true" t="shared" si="2" ref="N22:N29">SUM(D22:M22)</f>
        <v>568139.47</v>
      </c>
      <c r="O22" s="1">
        <f t="shared" si="1"/>
        <v>0</v>
      </c>
    </row>
    <row r="23" spans="2:15" ht="12.75">
      <c r="B23">
        <v>240601</v>
      </c>
      <c r="C23" s="1">
        <v>220031.87</v>
      </c>
      <c r="D23" s="5">
        <v>20031.87</v>
      </c>
      <c r="E23" s="1"/>
      <c r="F23" s="1">
        <v>28400</v>
      </c>
      <c r="G23" s="1"/>
      <c r="H23" s="1"/>
      <c r="I23" s="1"/>
      <c r="J23" s="1"/>
      <c r="K23" s="1">
        <v>171600</v>
      </c>
      <c r="L23" s="1"/>
      <c r="M23" s="1"/>
      <c r="N23" s="1">
        <f t="shared" si="2"/>
        <v>220031.87</v>
      </c>
      <c r="O23" s="1">
        <f t="shared" si="1"/>
        <v>0</v>
      </c>
    </row>
    <row r="24" spans="2:15" ht="12.75">
      <c r="B24">
        <v>240900</v>
      </c>
      <c r="C24" s="1">
        <v>130057.01</v>
      </c>
      <c r="D24" s="1"/>
      <c r="E24" s="1"/>
      <c r="F24" s="1">
        <v>130057.01</v>
      </c>
      <c r="G24" s="1"/>
      <c r="H24" s="1"/>
      <c r="I24" s="1"/>
      <c r="J24" s="1"/>
      <c r="K24" s="1"/>
      <c r="L24" s="1"/>
      <c r="M24" s="1"/>
      <c r="N24" s="1">
        <f t="shared" si="2"/>
        <v>130057.01</v>
      </c>
      <c r="O24" s="1">
        <f t="shared" si="1"/>
        <v>0</v>
      </c>
    </row>
    <row r="25" spans="3:15" ht="12.75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>
        <f t="shared" si="2"/>
        <v>0</v>
      </c>
      <c r="O25" s="1">
        <f t="shared" si="1"/>
        <v>0</v>
      </c>
    </row>
    <row r="26" spans="3:15" ht="12.75">
      <c r="C26" s="1">
        <f>SUM(C3:C25)</f>
        <v>14788589.399999999</v>
      </c>
      <c r="D26" s="1">
        <f aca="true" t="shared" si="3" ref="D26:O26">SUM(D3:D25)</f>
        <v>1416883.12</v>
      </c>
      <c r="E26" s="1">
        <f t="shared" si="3"/>
        <v>237700</v>
      </c>
      <c r="F26" s="1">
        <f t="shared" si="3"/>
        <v>875499.55</v>
      </c>
      <c r="G26" s="1">
        <f t="shared" si="3"/>
        <v>129470</v>
      </c>
      <c r="H26" s="1">
        <f t="shared" si="3"/>
        <v>238500</v>
      </c>
      <c r="I26" s="1">
        <f t="shared" si="3"/>
        <v>583185.59</v>
      </c>
      <c r="J26" s="1">
        <f t="shared" si="3"/>
        <v>3638234.4399999995</v>
      </c>
      <c r="K26" s="1">
        <f t="shared" si="3"/>
        <v>6897181</v>
      </c>
      <c r="L26" s="1">
        <f t="shared" si="3"/>
        <v>499005.95</v>
      </c>
      <c r="M26" s="1">
        <f t="shared" si="3"/>
        <v>272929.75</v>
      </c>
      <c r="N26" s="1">
        <f t="shared" si="3"/>
        <v>14788589.399999999</v>
      </c>
      <c r="O26" s="1">
        <f t="shared" si="3"/>
        <v>0</v>
      </c>
    </row>
    <row r="27" spans="3:15" ht="12.75"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O27" s="1"/>
    </row>
    <row r="28" spans="2:15" ht="12.75">
      <c r="B28" s="2" t="s">
        <v>120</v>
      </c>
      <c r="C28" s="1"/>
      <c r="D28" s="1"/>
      <c r="E28" s="1">
        <f>E26</f>
        <v>237700</v>
      </c>
      <c r="F28" s="1">
        <f>F26</f>
        <v>875499.55</v>
      </c>
      <c r="G28" s="1"/>
      <c r="H28" s="1"/>
      <c r="I28" s="1"/>
      <c r="J28" s="1"/>
      <c r="K28" s="1">
        <f>K26</f>
        <v>6897181</v>
      </c>
      <c r="L28" s="1"/>
      <c r="M28" s="1"/>
      <c r="N28" s="1">
        <f t="shared" si="2"/>
        <v>8010380.55</v>
      </c>
      <c r="O28" s="1"/>
    </row>
    <row r="29" spans="2:15" ht="12.75">
      <c r="B29" s="2" t="s">
        <v>121</v>
      </c>
      <c r="C29" s="1"/>
      <c r="D29" s="1">
        <f>D26</f>
        <v>1416883.12</v>
      </c>
      <c r="E29" s="1"/>
      <c r="F29" s="1"/>
      <c r="G29" s="1">
        <f>G26</f>
        <v>129470</v>
      </c>
      <c r="H29" s="1">
        <f>H26</f>
        <v>238500</v>
      </c>
      <c r="I29" s="1">
        <f>I26</f>
        <v>583185.59</v>
      </c>
      <c r="J29" s="1">
        <f>J26</f>
        <v>3638234.4399999995</v>
      </c>
      <c r="K29" s="1"/>
      <c r="L29" s="1">
        <f>L26</f>
        <v>499005.95</v>
      </c>
      <c r="M29" s="1">
        <f>M26</f>
        <v>272929.75</v>
      </c>
      <c r="N29" s="1">
        <f t="shared" si="2"/>
        <v>6778208.85</v>
      </c>
      <c r="O29" s="1"/>
    </row>
    <row r="30" spans="3:15" ht="12.75">
      <c r="C30" s="1"/>
      <c r="D30" s="1">
        <f>D28+D29</f>
        <v>1416883.12</v>
      </c>
      <c r="E30" s="1">
        <f aca="true" t="shared" si="4" ref="E30:N30">E28+E29</f>
        <v>237700</v>
      </c>
      <c r="F30" s="1">
        <f t="shared" si="4"/>
        <v>875499.55</v>
      </c>
      <c r="G30" s="1">
        <f t="shared" si="4"/>
        <v>129470</v>
      </c>
      <c r="H30" s="1">
        <f t="shared" si="4"/>
        <v>238500</v>
      </c>
      <c r="I30" s="1">
        <f t="shared" si="4"/>
        <v>583185.59</v>
      </c>
      <c r="J30" s="1">
        <f t="shared" si="4"/>
        <v>3638234.4399999995</v>
      </c>
      <c r="K30" s="1">
        <f t="shared" si="4"/>
        <v>6897181</v>
      </c>
      <c r="L30" s="1">
        <f t="shared" si="4"/>
        <v>499005.95</v>
      </c>
      <c r="M30" s="1">
        <f t="shared" si="4"/>
        <v>272929.75</v>
      </c>
      <c r="N30" s="1">
        <f t="shared" si="4"/>
        <v>14788589.399999999</v>
      </c>
      <c r="O30" s="1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2016-08-04T05:53:38Z</cp:lastPrinted>
  <dcterms:created xsi:type="dcterms:W3CDTF">1996-10-08T23:32:33Z</dcterms:created>
  <dcterms:modified xsi:type="dcterms:W3CDTF">2016-08-04T05:54:16Z</dcterms:modified>
  <cp:category/>
  <cp:version/>
  <cp:contentType/>
  <cp:contentStatus/>
</cp:coreProperties>
</file>